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Администратор\Desktop\Новая папка\"/>
    </mc:Choice>
  </mc:AlternateContent>
  <bookViews>
    <workbookView xWindow="-105" yWindow="-105" windowWidth="23250" windowHeight="12600"/>
  </bookViews>
  <sheets>
    <sheet name="Приложение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3" l="1"/>
  <c r="E25" i="3"/>
  <c r="F37" i="3"/>
  <c r="D25" i="3"/>
  <c r="C25" i="3"/>
  <c r="E33" i="3" l="1"/>
  <c r="E32" i="3" s="1"/>
  <c r="C33" i="3" l="1"/>
  <c r="D33" i="3"/>
  <c r="F24" i="3"/>
  <c r="F23" i="3"/>
  <c r="F22" i="3"/>
  <c r="F21" i="3"/>
  <c r="F20" i="3"/>
  <c r="F19" i="3"/>
  <c r="F18" i="3"/>
  <c r="F16" i="3"/>
  <c r="F15" i="3"/>
  <c r="F13" i="3"/>
  <c r="F12" i="3"/>
  <c r="F10" i="3"/>
  <c r="F8" i="3"/>
  <c r="E11" i="3"/>
  <c r="C11" i="3"/>
  <c r="D11" i="3"/>
  <c r="F31" i="3"/>
  <c r="F30" i="3"/>
  <c r="F29" i="3"/>
  <c r="F28" i="3"/>
  <c r="F27" i="3"/>
  <c r="F26" i="3"/>
  <c r="E17" i="3" l="1"/>
  <c r="E9" i="3"/>
  <c r="E7" i="3"/>
  <c r="E6" i="3" l="1"/>
  <c r="E5" i="3" s="1"/>
  <c r="E4" i="3" s="1"/>
  <c r="D32" i="3"/>
  <c r="C32" i="3"/>
  <c r="F32" i="3" l="1"/>
  <c r="F33" i="3"/>
  <c r="D9" i="3" l="1"/>
  <c r="F34" i="3" l="1"/>
  <c r="F35" i="3"/>
  <c r="F36" i="3"/>
  <c r="F40" i="3"/>
  <c r="F25" i="3"/>
  <c r="D17" i="3"/>
  <c r="F17" i="3" s="1"/>
  <c r="F11" i="3"/>
  <c r="F9" i="3"/>
  <c r="D7" i="3"/>
  <c r="C17" i="3"/>
  <c r="C9" i="3"/>
  <c r="C7" i="3"/>
  <c r="D6" i="3" l="1"/>
  <c r="D5" i="3" s="1"/>
  <c r="D4" i="3" s="1"/>
  <c r="C6" i="3"/>
  <c r="F7" i="3"/>
  <c r="F6" i="3" l="1"/>
  <c r="F5" i="3"/>
  <c r="C5" i="3"/>
  <c r="F4" i="3" l="1"/>
  <c r="C4" i="3"/>
</calcChain>
</file>

<file path=xl/sharedStrings.xml><?xml version="1.0" encoding="utf-8"?>
<sst xmlns="http://schemas.openxmlformats.org/spreadsheetml/2006/main" count="78" uniqueCount="78">
  <si>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</si>
  <si>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</si>
  <si>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</si>
  <si>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</si>
  <si>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</si>
  <si>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</si>
  <si>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</si>
  <si>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</si>
  <si>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</si>
  <si>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</si>
  <si>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</si>
  <si>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</si>
  <si>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</si>
  <si>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</si>
  <si>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</si>
  <si>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</si>
  <si>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</si>
  <si>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</si>
  <si>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</si>
  <si>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</si>
  <si>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</si>
  <si>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</si>
  <si>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</si>
  <si>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</si>
  <si>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</si>
  <si>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</si>
  <si>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</si>
  <si>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</si>
  <si>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</si>
  <si>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</si>
  <si>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</si>
  <si>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</si>
  <si>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</si>
  <si>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</si>
  <si>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</si>
  <si>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</si>
  <si>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</si>
  <si>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</si>
  <si>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</si>
  <si>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</si>
  <si>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</si>
  <si>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</si>
  <si>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</si>
  <si>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</si>
  <si>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</si>
  <si>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</si>
  <si>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</si>
  <si>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</si>
  <si>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</si>
  <si>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</si>
  <si>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</si>
  <si>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</si>
  <si>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</si>
  <si>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</si>
  <si>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</si>
  <si>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</si>
  <si>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</si>
  <si>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</si>
  <si>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</si>
  <si>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</si>
  <si>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 xml:space="preserve">Единый налог на вмененный доход для отдельных видов деятельности
</t>
  </si>
  <si>
    <t>1 05 02000 00 0000 110</t>
  </si>
  <si>
    <t xml:space="preserve">Единый сельскохозяйственный налог
</t>
  </si>
  <si>
    <t>1 05 03000 00 0000 110</t>
  </si>
  <si>
    <t xml:space="preserve">Налог, взимаемый в связи с применением патентной системы налогообложения
</t>
  </si>
  <si>
    <t>1 05 04 000 00 0000 110</t>
  </si>
  <si>
    <t>2 02 10000 00 0000 150</t>
  </si>
  <si>
    <t>2 02 20000 00 0000 150</t>
  </si>
  <si>
    <t>2 02 30000 00 0000 150</t>
  </si>
  <si>
    <t>2 02 40000 00 0000 150</t>
  </si>
  <si>
    <t>2 08 00000 00 0000 150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</si>
  <si>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</si>
  <si>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1 05 07 000 00 0000 110</t>
  </si>
  <si>
    <t xml:space="preserve">Налог, взимаемый в связи с применением специального налогового режима "Автоматизированная упрощенная система налогообложения" </t>
  </si>
  <si>
    <r>
      <t xml:space="preserve">План по решению о бюджете на </t>
    </r>
    <r>
      <rPr>
        <i/>
        <sz val="9"/>
        <color theme="0" tint="-0.499984740745262"/>
        <rFont val="Times New Roman"/>
        <family val="1"/>
        <charset val="204"/>
      </rPr>
      <t>2024 год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</si>
  <si>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01.10.2024 год,</t>
    </r>
    <r>
      <rPr>
        <sz val="9"/>
        <color rgb="FF000000"/>
        <rFont val="Times New Roman"/>
        <family val="1"/>
        <charset val="204"/>
      </rPr>
      <t xml:space="preserve">
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</si>
  <si>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 xml:space="preserve">01.10.2023 года </t>
    </r>
    <r>
      <rPr>
        <sz val="9"/>
        <color rgb="FF000000"/>
        <rFont val="Times New Roman"/>
        <family val="1"/>
        <charset val="204"/>
      </rPr>
      <t>тыс. руб.</t>
    </r>
  </si>
  <si>
    <t xml:space="preserve">Аналитические данные о доходах бюджета городского округа Серебряные Пруды Московской области по доходам в разрезе видов доходов на 01.10.2024 года и в сравнении с соответствующим периодом прошлого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</si>
</sst>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4" fontId="0" fillId="0" borderId="0" xfId="0" applyNumberFormat="1"/>
    <xf numFmtId="2" fontId="4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0" fillId="0" borderId="0" xfId="0" applyNumberFormat="1" applyFill="1"/>
    <xf numFmtId="0" fontId="0" fillId="0" borderId="0" xfId="0" applyFill="1"/>
    <xf numFmtId="0" fontId="5" fillId="0" borderId="1" xfId="0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zoomScaleNormal="100" workbookViewId="0">
      <selection activeCell="I6" sqref="I6:J6"/>
    </sheetView>
  </sheetViews>
  <sheetFormatPr defaultRowHeight="15" x14ac:dyDescent="0.25"/>
  <cols>
    <col min="1" max="1" width="20.5703125" customWidth="1"/>
    <col min="2" max="2" width="54.28515625" customWidth="1"/>
    <col min="3" max="3" width="16.5703125" style="19" customWidth="1"/>
    <col min="4" max="4" width="15.42578125" style="19" customWidth="1"/>
    <col min="5" max="6" width="15.42578125" customWidth="1"/>
  </cols>
  <sheetData>
    <row r="1" spans="1:6" ht="28.15" customHeight="1" x14ac:dyDescent="0.25">
      <c r="A1" s="22" t="s">
        <v>77</v>
      </c>
      <c r="B1" s="22"/>
      <c r="C1" s="22"/>
      <c r="D1" s="22"/>
      <c r="E1" s="22"/>
      <c r="F1" s="22"/>
    </row>
    <row r="3" spans="1:6" ht="60" x14ac:dyDescent="0.25">
      <c r="A3" s="1" t="s">
        <v>0</v>
      </c>
      <c r="B3" s="1" t="s">
        <v>1</v>
      </c>
      <c r="C3" s="13" t="s">
        <v>74</v>
      </c>
      <c r="D3" s="13" t="s">
        <v>75</v>
      </c>
      <c r="E3" s="1" t="s">
        <v>76</v>
      </c>
      <c r="F3" s="1" t="s">
        <v>2</v>
      </c>
    </row>
    <row r="4" spans="1:6" x14ac:dyDescent="0.25">
      <c r="A4" s="1"/>
      <c r="B4" s="2" t="s">
        <v>3</v>
      </c>
      <c r="C4" s="14">
        <f>C5+C32</f>
        <v>2736722.68</v>
      </c>
      <c r="D4" s="14">
        <f>D5+D32</f>
        <v>1880749.7000000002</v>
      </c>
      <c r="E4" s="14">
        <f>E5+E32</f>
        <v>1662634.22</v>
      </c>
      <c r="F4" s="8">
        <f t="shared" ref="F4:F13" si="0">D4/E4%</f>
        <v>113.11866899984774</v>
      </c>
    </row>
    <row r="5" spans="1:6" x14ac:dyDescent="0.25">
      <c r="A5" s="3" t="s">
        <v>4</v>
      </c>
      <c r="B5" s="2" t="s">
        <v>5</v>
      </c>
      <c r="C5" s="14">
        <f>C6+C25</f>
        <v>772731</v>
      </c>
      <c r="D5" s="14">
        <f>D6+D25</f>
        <v>564085.00000000012</v>
      </c>
      <c r="E5" s="14">
        <f>E6+E25</f>
        <v>444866.49</v>
      </c>
      <c r="F5" s="8">
        <f t="shared" si="0"/>
        <v>126.79871662169927</v>
      </c>
    </row>
    <row r="6" spans="1:6" x14ac:dyDescent="0.25">
      <c r="A6" s="3"/>
      <c r="B6" s="10" t="s">
        <v>6</v>
      </c>
      <c r="C6" s="11">
        <f>C7+C9+C11+C17+C20+C24</f>
        <v>718479</v>
      </c>
      <c r="D6" s="11">
        <f>D7+D9+D11+D17+D20+D24</f>
        <v>517016.58000000007</v>
      </c>
      <c r="E6" s="11">
        <f>E7+E9+E11+E17+E20+E24</f>
        <v>401061.63</v>
      </c>
      <c r="F6" s="12">
        <f t="shared" si="0"/>
        <v>128.91200287596698</v>
      </c>
    </row>
    <row r="7" spans="1:6" x14ac:dyDescent="0.25">
      <c r="A7" s="3" t="s">
        <v>7</v>
      </c>
      <c r="B7" s="2" t="s">
        <v>8</v>
      </c>
      <c r="C7" s="14">
        <f>C8</f>
        <v>569444</v>
      </c>
      <c r="D7" s="14">
        <f>D8</f>
        <v>422490.96</v>
      </c>
      <c r="E7" s="14">
        <f>E8</f>
        <v>320800.94</v>
      </c>
      <c r="F7" s="8">
        <f t="shared" si="0"/>
        <v>131.69879115690873</v>
      </c>
    </row>
    <row r="8" spans="1:6" x14ac:dyDescent="0.25">
      <c r="A8" s="1" t="s">
        <v>9</v>
      </c>
      <c r="B8" s="4" t="s">
        <v>10</v>
      </c>
      <c r="C8" s="15">
        <v>569444</v>
      </c>
      <c r="D8" s="17">
        <v>422490.96</v>
      </c>
      <c r="E8" s="17">
        <v>320800.94</v>
      </c>
      <c r="F8" s="8">
        <f t="shared" si="0"/>
        <v>131.69879115690873</v>
      </c>
    </row>
    <row r="9" spans="1:6" ht="24" x14ac:dyDescent="0.25">
      <c r="A9" s="3" t="s">
        <v>11</v>
      </c>
      <c r="B9" s="2" t="s">
        <v>12</v>
      </c>
      <c r="C9" s="14">
        <f>C10</f>
        <v>43434</v>
      </c>
      <c r="D9" s="14">
        <f>D10</f>
        <v>30240.15</v>
      </c>
      <c r="E9" s="14">
        <f>E10</f>
        <v>29502.26</v>
      </c>
      <c r="F9" s="8">
        <f t="shared" si="0"/>
        <v>102.50113042187277</v>
      </c>
    </row>
    <row r="10" spans="1:6" ht="24" x14ac:dyDescent="0.25">
      <c r="A10" s="1" t="s">
        <v>13</v>
      </c>
      <c r="B10" s="4" t="s">
        <v>14</v>
      </c>
      <c r="C10" s="15">
        <v>43434</v>
      </c>
      <c r="D10" s="15">
        <v>30240.15</v>
      </c>
      <c r="E10" s="15">
        <v>29502.26</v>
      </c>
      <c r="F10" s="8">
        <f t="shared" si="0"/>
        <v>102.50113042187277</v>
      </c>
    </row>
    <row r="11" spans="1:6" x14ac:dyDescent="0.25">
      <c r="A11" s="3" t="s">
        <v>15</v>
      </c>
      <c r="B11" s="2" t="s">
        <v>16</v>
      </c>
      <c r="C11" s="14">
        <f t="shared" ref="C11" si="1">SUM(C12:C16)</f>
        <v>34943</v>
      </c>
      <c r="D11" s="14">
        <f>SUM(D12:D16)</f>
        <v>28034.75</v>
      </c>
      <c r="E11" s="14">
        <f>SUM(E12:E16)</f>
        <v>21746.7</v>
      </c>
      <c r="F11" s="8">
        <f t="shared" si="0"/>
        <v>128.91496181029765</v>
      </c>
    </row>
    <row r="12" spans="1:6" ht="24" x14ac:dyDescent="0.25">
      <c r="A12" s="1" t="s">
        <v>17</v>
      </c>
      <c r="B12" s="4" t="s">
        <v>18</v>
      </c>
      <c r="C12" s="15">
        <v>27744</v>
      </c>
      <c r="D12" s="17">
        <v>20705.080000000002</v>
      </c>
      <c r="E12" s="17">
        <v>18432.8</v>
      </c>
      <c r="F12" s="8">
        <f t="shared" si="0"/>
        <v>112.32737294388265</v>
      </c>
    </row>
    <row r="13" spans="1:6" ht="20.25" customHeight="1" x14ac:dyDescent="0.25">
      <c r="A13" s="1" t="s">
        <v>61</v>
      </c>
      <c r="B13" s="4" t="s">
        <v>60</v>
      </c>
      <c r="C13" s="15">
        <v>24</v>
      </c>
      <c r="D13" s="17">
        <v>24.8</v>
      </c>
      <c r="E13" s="17">
        <v>-103.09</v>
      </c>
      <c r="F13" s="8">
        <f t="shared" si="0"/>
        <v>-24.0566495295373</v>
      </c>
    </row>
    <row r="14" spans="1:6" ht="25.5" customHeight="1" x14ac:dyDescent="0.25">
      <c r="A14" s="1" t="s">
        <v>63</v>
      </c>
      <c r="B14" s="4" t="s">
        <v>62</v>
      </c>
      <c r="C14" s="15">
        <v>6</v>
      </c>
      <c r="D14" s="17">
        <v>7.41</v>
      </c>
      <c r="E14" s="17">
        <v>0.63</v>
      </c>
      <c r="F14" s="8">
        <v>0</v>
      </c>
    </row>
    <row r="15" spans="1:6" ht="31.5" customHeight="1" x14ac:dyDescent="0.25">
      <c r="A15" s="1" t="s">
        <v>65</v>
      </c>
      <c r="B15" s="4" t="s">
        <v>64</v>
      </c>
      <c r="C15" s="15">
        <v>7057</v>
      </c>
      <c r="D15" s="17">
        <v>7162.14</v>
      </c>
      <c r="E15" s="17">
        <v>3360.84</v>
      </c>
      <c r="F15" s="8">
        <f t="shared" ref="F15:F38" si="2">D15/E15%</f>
        <v>213.10565215838898</v>
      </c>
    </row>
    <row r="16" spans="1:6" ht="31.9" customHeight="1" x14ac:dyDescent="0.25">
      <c r="A16" s="1" t="s">
        <v>72</v>
      </c>
      <c r="B16" s="4" t="s">
        <v>73</v>
      </c>
      <c r="C16" s="15">
        <v>112</v>
      </c>
      <c r="D16" s="17">
        <v>135.32</v>
      </c>
      <c r="E16" s="17">
        <v>55.52</v>
      </c>
      <c r="F16" s="8">
        <f t="shared" si="2"/>
        <v>243.73198847262245</v>
      </c>
    </row>
    <row r="17" spans="1:6" x14ac:dyDescent="0.25">
      <c r="A17" s="3" t="s">
        <v>19</v>
      </c>
      <c r="B17" s="2" t="s">
        <v>20</v>
      </c>
      <c r="C17" s="14">
        <f>C18+C19</f>
        <v>66288</v>
      </c>
      <c r="D17" s="14">
        <f>D18+D19</f>
        <v>32008.14</v>
      </c>
      <c r="E17" s="14">
        <f>E18+E19</f>
        <v>26149.19</v>
      </c>
      <c r="F17" s="8">
        <f t="shared" si="2"/>
        <v>122.40585654852025</v>
      </c>
    </row>
    <row r="18" spans="1:6" x14ac:dyDescent="0.25">
      <c r="A18" s="1" t="s">
        <v>57</v>
      </c>
      <c r="B18" s="4" t="s">
        <v>56</v>
      </c>
      <c r="C18" s="15">
        <v>16585</v>
      </c>
      <c r="D18" s="17">
        <v>4953.66</v>
      </c>
      <c r="E18" s="17">
        <v>1998.93</v>
      </c>
      <c r="F18" s="8">
        <f t="shared" si="2"/>
        <v>247.81558133601476</v>
      </c>
    </row>
    <row r="19" spans="1:6" x14ac:dyDescent="0.25">
      <c r="A19" s="1" t="s">
        <v>59</v>
      </c>
      <c r="B19" s="4" t="s">
        <v>58</v>
      </c>
      <c r="C19" s="15">
        <v>49703</v>
      </c>
      <c r="D19" s="15">
        <v>27054.48</v>
      </c>
      <c r="E19" s="15">
        <v>24150.26</v>
      </c>
      <c r="F19" s="8">
        <f t="shared" si="2"/>
        <v>112.0256262251421</v>
      </c>
    </row>
    <row r="20" spans="1:6" ht="24" hidden="1" x14ac:dyDescent="0.25">
      <c r="A20" s="3" t="s">
        <v>21</v>
      </c>
      <c r="B20" s="2" t="s">
        <v>22</v>
      </c>
      <c r="C20" s="14">
        <v>0</v>
      </c>
      <c r="D20" s="14">
        <v>0</v>
      </c>
      <c r="E20" s="14">
        <v>0</v>
      </c>
      <c r="F20" s="8" t="e">
        <f t="shared" si="2"/>
        <v>#DIV/0!</v>
      </c>
    </row>
    <row r="21" spans="1:6" hidden="1" x14ac:dyDescent="0.25">
      <c r="A21" s="1" t="s">
        <v>23</v>
      </c>
      <c r="B21" s="4" t="s">
        <v>24</v>
      </c>
      <c r="C21" s="15">
        <v>0</v>
      </c>
      <c r="D21" s="17">
        <v>0</v>
      </c>
      <c r="E21" s="17">
        <v>0</v>
      </c>
      <c r="F21" s="8" t="e">
        <f t="shared" si="2"/>
        <v>#DIV/0!</v>
      </c>
    </row>
    <row r="22" spans="1:6" ht="24" hidden="1" x14ac:dyDescent="0.25">
      <c r="A22" s="1" t="s">
        <v>25</v>
      </c>
      <c r="B22" s="4" t="s">
        <v>26</v>
      </c>
      <c r="C22" s="15">
        <v>0</v>
      </c>
      <c r="D22" s="17">
        <v>0</v>
      </c>
      <c r="E22" s="17">
        <v>0</v>
      </c>
      <c r="F22" s="8" t="e">
        <f t="shared" si="2"/>
        <v>#DIV/0!</v>
      </c>
    </row>
    <row r="23" spans="1:6" ht="24" hidden="1" x14ac:dyDescent="0.25">
      <c r="A23" s="1" t="s">
        <v>27</v>
      </c>
      <c r="B23" s="4" t="s">
        <v>28</v>
      </c>
      <c r="C23" s="11">
        <v>0</v>
      </c>
      <c r="D23" s="20">
        <v>0</v>
      </c>
      <c r="E23" s="20">
        <v>0</v>
      </c>
      <c r="F23" s="8" t="e">
        <f t="shared" si="2"/>
        <v>#DIV/0!</v>
      </c>
    </row>
    <row r="24" spans="1:6" x14ac:dyDescent="0.25">
      <c r="A24" s="3" t="s">
        <v>29</v>
      </c>
      <c r="B24" s="2" t="s">
        <v>30</v>
      </c>
      <c r="C24" s="14">
        <v>4370</v>
      </c>
      <c r="D24" s="16">
        <v>4242.58</v>
      </c>
      <c r="E24" s="16">
        <v>2862.54</v>
      </c>
      <c r="F24" s="8">
        <f t="shared" si="2"/>
        <v>148.21033068533541</v>
      </c>
    </row>
    <row r="25" spans="1:6" x14ac:dyDescent="0.25">
      <c r="A25" s="1"/>
      <c r="B25" s="10" t="s">
        <v>31</v>
      </c>
      <c r="C25" s="11">
        <f>SUM(C26:C31)</f>
        <v>54252</v>
      </c>
      <c r="D25" s="11">
        <f t="shared" ref="D25" si="3">SUM(D26:D31)</f>
        <v>47068.420000000006</v>
      </c>
      <c r="E25" s="11">
        <f t="shared" ref="E25" si="4">SUM(E26:E31)</f>
        <v>43804.860000000008</v>
      </c>
      <c r="F25" s="12">
        <f t="shared" si="2"/>
        <v>107.45022355966894</v>
      </c>
    </row>
    <row r="26" spans="1:6" ht="36" x14ac:dyDescent="0.25">
      <c r="A26" s="3" t="s">
        <v>32</v>
      </c>
      <c r="B26" s="2" t="s">
        <v>33</v>
      </c>
      <c r="C26" s="14">
        <v>30001.3</v>
      </c>
      <c r="D26" s="16">
        <v>23786.34</v>
      </c>
      <c r="E26" s="16">
        <v>21490.97</v>
      </c>
      <c r="F26" s="12">
        <f t="shared" si="2"/>
        <v>110.68062539755068</v>
      </c>
    </row>
    <row r="27" spans="1:6" x14ac:dyDescent="0.25">
      <c r="A27" s="3" t="s">
        <v>34</v>
      </c>
      <c r="B27" s="2" t="s">
        <v>35</v>
      </c>
      <c r="C27" s="14">
        <v>1554</v>
      </c>
      <c r="D27" s="16">
        <v>1449.47</v>
      </c>
      <c r="E27" s="16">
        <v>238.83</v>
      </c>
      <c r="F27" s="12">
        <f t="shared" si="2"/>
        <v>606.90449273541844</v>
      </c>
    </row>
    <row r="28" spans="1:6" ht="24" x14ac:dyDescent="0.25">
      <c r="A28" s="3" t="s">
        <v>36</v>
      </c>
      <c r="B28" s="2" t="s">
        <v>37</v>
      </c>
      <c r="C28" s="14">
        <v>5517</v>
      </c>
      <c r="D28" s="16">
        <v>5412.88</v>
      </c>
      <c r="E28" s="16">
        <v>4889.58</v>
      </c>
      <c r="F28" s="12">
        <f t="shared" si="2"/>
        <v>110.70235071314919</v>
      </c>
    </row>
    <row r="29" spans="1:6" ht="24" x14ac:dyDescent="0.25">
      <c r="A29" s="3" t="s">
        <v>38</v>
      </c>
      <c r="B29" s="2" t="s">
        <v>39</v>
      </c>
      <c r="C29" s="14">
        <v>14529.1</v>
      </c>
      <c r="D29" s="16">
        <v>12278</v>
      </c>
      <c r="E29" s="16">
        <v>8952.2999999999993</v>
      </c>
      <c r="F29" s="12">
        <f t="shared" si="2"/>
        <v>137.14911251857066</v>
      </c>
    </row>
    <row r="30" spans="1:6" x14ac:dyDescent="0.25">
      <c r="A30" s="3" t="s">
        <v>40</v>
      </c>
      <c r="B30" s="2" t="s">
        <v>41</v>
      </c>
      <c r="C30" s="14">
        <v>2453</v>
      </c>
      <c r="D30" s="16">
        <v>3944.04</v>
      </c>
      <c r="E30" s="16">
        <v>5452.76</v>
      </c>
      <c r="F30" s="12">
        <f t="shared" si="2"/>
        <v>72.331076372332546</v>
      </c>
    </row>
    <row r="31" spans="1:6" x14ac:dyDescent="0.25">
      <c r="A31" s="3" t="s">
        <v>42</v>
      </c>
      <c r="B31" s="5" t="s">
        <v>43</v>
      </c>
      <c r="C31" s="16">
        <v>197.6</v>
      </c>
      <c r="D31" s="16">
        <v>197.69</v>
      </c>
      <c r="E31" s="16">
        <v>2780.42</v>
      </c>
      <c r="F31" s="12">
        <f t="shared" si="2"/>
        <v>7.1100768948576105</v>
      </c>
    </row>
    <row r="32" spans="1:6" x14ac:dyDescent="0.25">
      <c r="A32" s="3" t="s">
        <v>44</v>
      </c>
      <c r="B32" s="2" t="s">
        <v>45</v>
      </c>
      <c r="C32" s="16">
        <f>C33+C39+C40+C38</f>
        <v>1963991.6800000002</v>
      </c>
      <c r="D32" s="16">
        <f>D33+D39+D40+D38</f>
        <v>1316664.7</v>
      </c>
      <c r="E32" s="16">
        <f>E33+E39+E40+E38</f>
        <v>1217767.73</v>
      </c>
      <c r="F32" s="8">
        <f t="shared" si="2"/>
        <v>108.12116855814533</v>
      </c>
    </row>
    <row r="33" spans="1:6" ht="24" x14ac:dyDescent="0.25">
      <c r="A33" s="3" t="s">
        <v>46</v>
      </c>
      <c r="B33" s="2" t="s">
        <v>47</v>
      </c>
      <c r="C33" s="16">
        <f>C35+C36+C34+C37</f>
        <v>1963991.6800000002</v>
      </c>
      <c r="D33" s="16">
        <f>D35+D36+D34+D37</f>
        <v>1322159.1300000001</v>
      </c>
      <c r="E33" s="16">
        <f>E35+E36+E34+E37</f>
        <v>1219760.48</v>
      </c>
      <c r="F33" s="8">
        <f t="shared" si="2"/>
        <v>108.39498013577224</v>
      </c>
    </row>
    <row r="34" spans="1:6" x14ac:dyDescent="0.25">
      <c r="A34" s="1" t="s">
        <v>66</v>
      </c>
      <c r="B34" s="4" t="s">
        <v>48</v>
      </c>
      <c r="C34" s="17">
        <v>920929</v>
      </c>
      <c r="D34" s="17">
        <v>696611.3</v>
      </c>
      <c r="E34" s="17">
        <v>653568.75</v>
      </c>
      <c r="F34" s="9">
        <f t="shared" si="2"/>
        <v>106.58577234606153</v>
      </c>
    </row>
    <row r="35" spans="1:6" ht="24" x14ac:dyDescent="0.25">
      <c r="A35" s="1" t="s">
        <v>67</v>
      </c>
      <c r="B35" s="4" t="s">
        <v>49</v>
      </c>
      <c r="C35" s="17">
        <v>582302.24</v>
      </c>
      <c r="D35" s="17">
        <v>288481.19</v>
      </c>
      <c r="E35" s="17">
        <v>260856.71</v>
      </c>
      <c r="F35" s="9">
        <f t="shared" si="2"/>
        <v>110.5899058529106</v>
      </c>
    </row>
    <row r="36" spans="1:6" x14ac:dyDescent="0.25">
      <c r="A36" s="1" t="s">
        <v>68</v>
      </c>
      <c r="B36" s="4" t="s">
        <v>50</v>
      </c>
      <c r="C36" s="17">
        <v>413456.32</v>
      </c>
      <c r="D36" s="17">
        <v>313750.28000000003</v>
      </c>
      <c r="E36" s="17">
        <v>282219.34000000003</v>
      </c>
      <c r="F36" s="9">
        <f t="shared" si="2"/>
        <v>111.17249441515951</v>
      </c>
    </row>
    <row r="37" spans="1:6" x14ac:dyDescent="0.25">
      <c r="A37" s="1" t="s">
        <v>69</v>
      </c>
      <c r="B37" s="4" t="s">
        <v>51</v>
      </c>
      <c r="C37" s="17">
        <v>47304.12</v>
      </c>
      <c r="D37" s="17">
        <v>23316.36</v>
      </c>
      <c r="E37" s="17">
        <v>23115.68</v>
      </c>
      <c r="F37" s="9">
        <f t="shared" si="2"/>
        <v>100.86815529545314</v>
      </c>
    </row>
    <row r="38" spans="1:6" ht="84" x14ac:dyDescent="0.25">
      <c r="A38" s="3" t="s">
        <v>70</v>
      </c>
      <c r="B38" s="2" t="s">
        <v>71</v>
      </c>
      <c r="C38" s="16">
        <v>0</v>
      </c>
      <c r="D38" s="16">
        <v>0</v>
      </c>
      <c r="E38" s="16">
        <v>0</v>
      </c>
      <c r="F38" s="9" t="e">
        <f t="shared" si="2"/>
        <v>#DIV/0!</v>
      </c>
    </row>
    <row r="39" spans="1:6" ht="72" x14ac:dyDescent="0.25">
      <c r="A39" s="3" t="s">
        <v>52</v>
      </c>
      <c r="B39" s="2" t="s">
        <v>53</v>
      </c>
      <c r="C39" s="21">
        <v>0</v>
      </c>
      <c r="D39" s="16">
        <v>20.149999999999999</v>
      </c>
      <c r="E39" s="16"/>
      <c r="F39" s="9">
        <v>0</v>
      </c>
    </row>
    <row r="40" spans="1:6" ht="36" x14ac:dyDescent="0.25">
      <c r="A40" s="3" t="s">
        <v>54</v>
      </c>
      <c r="B40" s="2" t="s">
        <v>55</v>
      </c>
      <c r="C40" s="21">
        <v>0</v>
      </c>
      <c r="D40" s="16">
        <v>-5514.58</v>
      </c>
      <c r="E40" s="16">
        <v>-1992.75</v>
      </c>
      <c r="F40" s="8">
        <f>D40/E40%</f>
        <v>276.73215405846196</v>
      </c>
    </row>
    <row r="42" spans="1:6" x14ac:dyDescent="0.25">
      <c r="A42" s="6"/>
      <c r="C42" s="18"/>
      <c r="D42" s="18"/>
      <c r="E42" s="7"/>
      <c r="F42" s="7"/>
    </row>
    <row r="43" spans="1:6" x14ac:dyDescent="0.25">
      <c r="C43" s="18"/>
      <c r="D43" s="18"/>
      <c r="E43" s="7"/>
      <c r="F43" s="7"/>
    </row>
    <row r="44" spans="1:6" x14ac:dyDescent="0.25">
      <c r="C44" s="18"/>
      <c r="D44" s="18"/>
      <c r="E44" s="7"/>
      <c r="F44" s="7"/>
    </row>
    <row r="45" spans="1:6" x14ac:dyDescent="0.25">
      <c r="C45" s="18"/>
      <c r="D45" s="18"/>
      <c r="E45" s="7"/>
      <c r="F45" s="7"/>
    </row>
  </sheetData>
  <mergeCells count="1">
    <mergeCell ref="A1:F1"/>
  </mergeCells>
  <pageMargins left="0.39370078740157483" right="0.35433070866141736" top="0.74803149606299213" bottom="0.74803149606299213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Администратор</cp:lastModifiedBy>
  <cp:lastPrinted>2022-07-13T12:43:34Z</cp:lastPrinted>
  <dcterms:created xsi:type="dcterms:W3CDTF">2017-12-11T14:03:53Z</dcterms:created>
  <dcterms:modified xsi:type="dcterms:W3CDTF">2024-10-01T13:42:19Z</dcterms:modified>
</cp:coreProperties>
</file>