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199" activeTab="0"/>
  </bookViews>
  <sheets>
    <sheet name="РАЙОН1" sheetId="1" r:id="rId1"/>
  </sheets>
  <definedNames/>
  <calcPr fullCalcOnLoad="1"/>
</workbook>
</file>

<file path=xl/sharedStrings.xml><?xml version="1.0" encoding="utf-8"?>
<sst xmlns="http://schemas.openxmlformats.org/spreadsheetml/2006/main" count="170" uniqueCount="169">
  <si>
    <t>Субвенции бюджетам муниципальных районов на обеспечение предоставления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</si>
  <si>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Межбюджетные трансфрты, передаваемые бюджетам муниципальных районов 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</si>
  <si>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</si>
  <si>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000 2 02 04999 05 0000 151</t>
  </si>
  <si>
    <t>000 2 19 05000 05 0000 151</t>
  </si>
  <si>
    <t>Прочие субсидии бюджетам муниципальных районов</t>
  </si>
  <si>
    <t>000 8 50 00000 05 0000 000</t>
  </si>
  <si>
    <t>ДОХОДЫ  БЮДЖЕТА  -  всего</t>
  </si>
  <si>
    <t>000 2 19 00000 00 0000 000</t>
  </si>
  <si>
    <t>Возврат остатков субсидий, субвенций и иных межбюджетных трансфертов, имеющих целевое назначение прошлых лет</t>
  </si>
  <si>
    <t>000 1 08 03010 01 0000 110</t>
  </si>
  <si>
    <t>000 1 09 00000 00 0000 000</t>
  </si>
  <si>
    <t>000 1 11 02033 05 0000 120</t>
  </si>
  <si>
    <t>000 1 11 00000 00 0000 000</t>
  </si>
  <si>
    <t>000 1 11 05013 10 0000 120</t>
  </si>
  <si>
    <t>000 1 11 05035 05 0000 120</t>
  </si>
  <si>
    <t>000 1 08 07150 01 0000 110</t>
  </si>
  <si>
    <t>000 1 12 00000 00 0000 120</t>
  </si>
  <si>
    <t>000 1 12 01010 01 0000 120</t>
  </si>
  <si>
    <t>000 1 12 01020 01 0000 120</t>
  </si>
  <si>
    <t>000 1 12 01030 01 0000 120</t>
  </si>
  <si>
    <t>000 1 12 01040 01 0000 120</t>
  </si>
  <si>
    <t>000 1 13 00000 00 0000 000</t>
  </si>
  <si>
    <t>000 1 13 02995 05 0000 130</t>
  </si>
  <si>
    <t>000 1 14 00000 00 0000 000</t>
  </si>
  <si>
    <t>000 1 14 01050 05 0000 410</t>
  </si>
  <si>
    <t>000 1 14 06013 10 0000 430</t>
  </si>
  <si>
    <t>000 1 16 03010 01 0000 140</t>
  </si>
  <si>
    <t>000 1 16 06000 01 0000 140</t>
  </si>
  <si>
    <t>000 1 17 00000 00 0000 000</t>
  </si>
  <si>
    <t>000 1 17 05050 05 0000 180</t>
  </si>
  <si>
    <t>000 2 00 00000 00 0000 000</t>
  </si>
  <si>
    <t>000 2 02 00000 00 0000 000</t>
  </si>
  <si>
    <t>000  2 02 01001 05 0000 151</t>
  </si>
  <si>
    <t>000 2 02 02000 00 0000 151</t>
  </si>
  <si>
    <t>000 2 02 04000 00 0000 151</t>
  </si>
  <si>
    <t>Прочие межбюджетные трансферты, передаваемые бюджетам муниципальных районов</t>
  </si>
  <si>
    <t>Прочие денежные взыскания (штрафы) за правонарушения в области дорожного движения</t>
  </si>
  <si>
    <t>к решению Совета депутатов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</si>
  <si>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</si>
  <si>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</si>
  <si>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</si>
  <si>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Доходы от использования имущества, находящегося в государственной и муниципальной собственности</t>
  </si>
  <si>
    <t>000 1 16 00000 00 0000 000</t>
  </si>
  <si>
    <t>Штрафы, санкции, возмещение ущерба</t>
  </si>
  <si>
    <t>Прочие неналоговые доходы</t>
  </si>
  <si>
    <t>000 1 00 00000 00 0000 000</t>
  </si>
  <si>
    <t>Безвозмездные поступления</t>
  </si>
  <si>
    <t>Прочие неналоговые доходы бюджетов муниципальных районов</t>
  </si>
  <si>
    <t>Доходы от продажи материальных и нематериальных активов</t>
  </si>
  <si>
    <t>Безвозмездные поступления от других бюджетов бюджетной системы РФ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</si>
  <si>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</si>
  <si>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Субвенции бюджетам субъектов Российской Федерации и муниципальных образований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</si>
  <si>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</si>
  <si>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</si>
  <si>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Приложение 1</t>
  </si>
  <si>
    <t>Московской области</t>
  </si>
  <si>
    <t>от                         №</t>
  </si>
  <si>
    <t>Дотации бюджетам муниципальных районов на выравнивание  бюджетной обеспеченности</t>
  </si>
  <si>
    <t>Доходы от размещения временно свободных средств бюджетов муниципальных районов</t>
  </si>
  <si>
    <t>Доходы от продажи квартир, находящихся в собственности муниципальных районов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</si>
  <si>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</t>
  </si>
  <si>
    <t>Государственная пошлина по делам рассматриваемых в судах общей юрисдикции, мировыми судьями (за исключением Верховного суда Российской Федерации)</t>
  </si>
  <si>
    <t>Государственная пошлина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</si>
  <si>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</si>
  <si>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Доходы от сдачи в аренду имущества, находящегося в оперативном управлении  органов управления муниицпальных районов и созданных ими учреждений (за исключением имущества муниципальных бюджетных и автономных учреждений)</t>
  </si>
  <si>
    <t>Платежи при пользовании природными ресурсами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</si>
  <si>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</si>
  <si>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</si>
  <si>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</si>
  <si>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</si>
  <si>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 xml:space="preserve">Доходы от оказания платных услуг (работ) и компенсации затрат государства </t>
  </si>
  <si>
    <t>Прочие доходы от компенсации затрат бюджетов муниципальных районов</t>
  </si>
  <si>
    <t>Денежные взыскания (штрафы) за нарушение законодательства о применении ККТ при осуществлении наличных денежных расчетов и (или) расчетов с использованием платежных карт</t>
  </si>
  <si>
    <t xml:space="preserve">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</si>
  <si>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</si>
  <si>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</si>
  <si>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</si>
  <si>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000  1 01 02040 01 0000 110</t>
  </si>
  <si>
    <t>000  1 01 02020 01 0000 110</t>
  </si>
  <si>
    <t>000 1  01 02030 01 0000 110</t>
  </si>
  <si>
    <t>000  1 01 02010 01 0000 110</t>
  </si>
  <si>
    <t>000  1 01 00000 00 0000 000</t>
  </si>
  <si>
    <t>000  1 05 00000 00 0000 000</t>
  </si>
  <si>
    <t>000 1 05 01000 00 0000 110</t>
  </si>
  <si>
    <t>Налог, взимаемый всвязи с применением упрощенной системы налогообложения</t>
  </si>
  <si>
    <t>000 1 05 02000  02 0000 110</t>
  </si>
  <si>
    <t>000  1 05 03010 01 0000 110</t>
  </si>
  <si>
    <t>000 1 08 00000 01 0000 000</t>
  </si>
  <si>
    <t>Единый сельскохозяйственный налог</t>
  </si>
  <si>
    <t>000  1 05 04020 02 0000 110</t>
  </si>
  <si>
    <t>000 1 13 02065 05 0000 130</t>
  </si>
  <si>
    <t>000 1 16 03030 01 0000 140</t>
  </si>
  <si>
    <t>Денежные взыскания (штрафы)  за административные правонарушения в области налогов и сборов, предусмотренных Кодексом Российской Федерации об административных правонарушениях</t>
  </si>
  <si>
    <t>000 1 16 25050 01 0000 140</t>
  </si>
  <si>
    <t>000 1 16 25060 01 0000 140</t>
  </si>
  <si>
    <t>Денежные взыскания (штрафы) за нарушения земельного законодательства</t>
  </si>
  <si>
    <t>000 1 16 30030 01 0000 140</t>
  </si>
  <si>
    <t>000 1 16 43000 01 0000 140</t>
  </si>
  <si>
    <t>Субсидии бюджетам  бюджетной системы Российской Федерации  (межбюджетные субсидии)</t>
  </si>
  <si>
    <t>000 2 02 02999 05 0000 151</t>
  </si>
  <si>
    <t>000 2 02 03000 00 0000 151</t>
  </si>
  <si>
    <t>000 2 02 03021 05 0000 151</t>
  </si>
  <si>
    <t>000 2 02 03022 05 0000 151</t>
  </si>
  <si>
    <t>000 2 02 03024 05 0000 151</t>
  </si>
  <si>
    <t>000 2 02 03029 05 0000 151</t>
  </si>
  <si>
    <t>000 2 02 03070 05 0000 151</t>
  </si>
  <si>
    <t>000 2 02 03119 05 0000 151</t>
  </si>
  <si>
    <t>Иные межбюджетные трансферты</t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</si>
  <si>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</t>
    </r>
    <r>
      <rPr>
        <b/>
        <sz val="16"/>
        <rFont val="Arial"/>
        <family val="2"/>
      </rPr>
      <t>патента</t>
    </r>
    <r>
      <rPr>
        <sz val="16"/>
        <rFont val="Arial"/>
        <family val="2"/>
      </rPr>
      <t xml:space="preserve"> в соответствии со статьей 227.1 Налогового кодекса Российской Федерации </t>
    </r>
  </si>
  <si>
    <t>Налог, взимаемый в связи с применением патентной системы налогообложения, зачисляемый в бюджеты  муниципальных районов</t>
  </si>
  <si>
    <t>Наименования</t>
  </si>
  <si>
    <t xml:space="preserve"> НАЛОГОВЫЕ И НЕНАЛОГОВЫЕ ДОХОДЫ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</si>
  <si>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</si>
  <si>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прочие поступления от использования имущества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</si>
  <si>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125,126,128,129,129.1,132,133,134, 135,135.1 Налогового Кодекса Российской Федерации</t>
  </si>
  <si>
    <t>000 1 09 01030 05 0000 110</t>
  </si>
  <si>
    <t>Прочие доходы от использования имущества и прав,находящихся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</si>
  <si>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</si>
  <si>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000 1 11 09045 05 0000 120</t>
  </si>
  <si>
    <t>000 1 16 90050 05 0000 140</t>
  </si>
  <si>
    <t>Субвенции бюджетам муниципальных районов на выполнение передаваемых полномочий субъектов Российской Федерации</t>
  </si>
  <si>
    <t>000 1 14 02053 05 0000 440</t>
  </si>
  <si>
    <t>000 2 02 04061 05 0000 151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</si>
  <si>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 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</si>
  <si>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 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</si>
  <si>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</si>
  <si>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</si>
  <si>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Субсидия на создание и развитие сети многофункциональных центров предоставления государственных и муниципальных услуг"Снижение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</si>
  <si>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Субвенции бюджетам муниципальных районов на ежемесячное денежное вознаграждение за классное руководство</t>
  </si>
  <si>
    <t>Поступления в бюджеты муниципальных районов (перечисления из бюджетов муниципальных районов) по урегулированию расчетов между бюджетами бюджетной системы Российской Федерации по распределенным доходам</t>
  </si>
  <si>
    <t>Исполнено за 2015 год</t>
  </si>
  <si>
    <r>
      <t xml:space="preserve">План                                     2015 года                          </t>
    </r>
  </si>
  <si>
    <t>%                         исполнения к плану 2015 года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</si>
  <si>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</si>
  <si>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</si>
  <si>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</si>
  <si>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</si>
  <si>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</si>
  <si>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000 1 03 00000 00 0000 000</t>
  </si>
  <si>
    <t>000 1 03 02230 01 0000 110</t>
  </si>
  <si>
    <t>000 1 03 02240 01 0000 110</t>
  </si>
  <si>
    <t>000 1 03 02250 01 0000 110</t>
  </si>
  <si>
    <t>000 1 03 02260 01 0000 110</t>
  </si>
  <si>
    <t>000 1 11 05013 13 0000 120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</si>
  <si>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</si>
  <si>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000 1 14 06013 13 0000 430</t>
  </si>
  <si>
    <t>Доходы от продажи земельных участков, государственная собственность на которые  не разграничена и которые расположены в границах сельских поселений</t>
  </si>
  <si>
    <t xml:space="preserve">Доходы от продажи земельных участков, государственная собственность на которые  не разграничена и которые расположены в границах городских поселений </t>
  </si>
  <si>
    <t>000 1 16 33050 05 0000 140</t>
  </si>
  <si>
    <t>Денежные взыскания (штрафы) за нарушение законодательства в области охраны окружающей среды</t>
  </si>
  <si>
    <t>Субвенции бюджетам муниципальных районов  на компенсацию части платы, взимаемой с родителей (законных представителей) 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</si>
  <si>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000 2 02 03069 05 0000 151</t>
  </si>
  <si>
    <r>
      <t xml:space="preserve">Субвенции бюджетам муниципальных районов на обеспечение жильем  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</t>
    </r>
    <r>
      <rPr>
        <b/>
        <sz val="16"/>
        <rFont val="Arial"/>
        <family val="2"/>
      </rPr>
      <t>ветеранов</t>
    </r>
    <r>
      <rPr>
        <sz val="16"/>
        <rFont val="Arial"/>
        <family val="2"/>
      </rPr>
      <t xml:space="preserve"> Великой Отечественной войны 1941-1945 годов"</t>
    </r>
  </si>
  <si>
    <r>
      <t xml:space="preserve">Субвенции бюджетам муниципальных районов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</t>
    </r>
    <r>
      <rPr>
        <b/>
        <sz val="16"/>
        <rFont val="Arial"/>
        <family val="2"/>
      </rPr>
      <t xml:space="preserve">инвалидов </t>
    </r>
    <r>
      <rPr>
        <sz val="16"/>
        <rFont val="Arial"/>
        <family val="2"/>
      </rPr>
      <t>в Российской Федерации"</t>
    </r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</si>
  <si>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</si>
  <si>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</si>
  <si>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000 1 09 07053 05 0000 110</t>
  </si>
  <si>
    <t>Прочие местные налоги и сборы, мобилизуемые на территориях муниципальных районов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</si>
  <si>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</si>
  <si>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</si>
  <si>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000 1 18 05000 05 0000 180</t>
  </si>
  <si>
    <t>Поступления (перечисления) по урегулированию расчетов между бюджетами бюджетной системы Российской Федерации</t>
  </si>
  <si>
    <t>000 1 18 00000 00 0000 000</t>
  </si>
  <si>
    <t>__________________________      Н.Ф. Демченко</t>
  </si>
  <si>
    <t>Заместитель главы администрации городского округа                                                      Серебряные Пруды Московской области-                                                                     начальник финансового управления</t>
  </si>
  <si>
    <t>городского округа</t>
  </si>
  <si>
    <t>Серебряные Пруды</t>
  </si>
  <si>
    <t>Поступление                                                                                                                                                                                                    доходов в бюджет Серебряно-Прудского муниципального района Московской области по кодам классификации доходов бюджетов   за 2015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</si>
</sst>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FC19]d\ mmmm\ yyyy\ &quot;г.&quot;"/>
    <numFmt numFmtId="174" formatCode="#,##0.0"/>
    <numFmt numFmtId="175" formatCode="#,##0.000"/>
    <numFmt numFmtId="176" formatCode="0.000"/>
    <numFmt numFmtId="177" formatCode="#,##0.00&quot;р.&quot;"/>
    <numFmt numFmtId="178" formatCode="000000"/>
    <numFmt numFmtId="179" formatCode="0.0%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4">
    <font>
      <sz val="10"/>
      <name val="Arial"/>
      <family val="0"/>
    </font>
    <font>
      <sz val="8"/>
      <name val="Arial"/>
      <family val="0"/>
    </font>
    <font>
      <b/>
      <sz val="16"/>
      <name val="Times New Roman"/>
      <family val="1"/>
    </font>
    <font>
      <sz val="16"/>
      <name val="Arial"/>
      <family val="0"/>
    </font>
    <font>
      <sz val="16"/>
      <name val="Times New Roman"/>
      <family val="1"/>
    </font>
    <font>
      <b/>
      <sz val="16"/>
      <name val="Arial"/>
      <family val="0"/>
    </font>
    <font>
      <b/>
      <sz val="18"/>
      <name val="Times New Roman"/>
      <family val="1"/>
    </font>
    <font>
      <sz val="16"/>
      <color indexed="55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Times New Roman"/>
      <family val="1"/>
    </font>
    <font>
      <b/>
      <sz val="16"/>
      <color indexed="55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Arial"/>
      <family val="0"/>
    </font>
    <font>
      <b/>
      <sz val="2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49" fontId="4" fillId="0" borderId="0" xfId="0" applyNumberFormat="1" applyFont="1" applyBorder="1" applyAlignment="1">
      <alignment vertical="top" wrapText="1"/>
    </xf>
    <xf numFmtId="9" fontId="4" fillId="0" borderId="0" xfId="57" applyFont="1" applyBorder="1" applyAlignment="1">
      <alignment vertical="top" wrapText="1"/>
    </xf>
    <xf numFmtId="9" fontId="2" fillId="0" borderId="0" xfId="57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9" fontId="4" fillId="0" borderId="0" xfId="57" applyFont="1" applyFill="1" applyAlignment="1">
      <alignment horizontal="left" vertical="top" wrapText="1"/>
    </xf>
    <xf numFmtId="9" fontId="2" fillId="0" borderId="0" xfId="57" applyFont="1" applyFill="1" applyAlignment="1">
      <alignment horizontal="left" vertical="top" wrapText="1"/>
    </xf>
    <xf numFmtId="9" fontId="3" fillId="0" borderId="0" xfId="57" applyFont="1" applyAlignment="1">
      <alignment/>
    </xf>
    <xf numFmtId="9" fontId="5" fillId="0" borderId="0" xfId="57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4" fontId="5" fillId="0" borderId="14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2" fillId="0" borderId="16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left" vertical="justify" wrapText="1"/>
    </xf>
    <xf numFmtId="0" fontId="3" fillId="0" borderId="12" xfId="0" applyFont="1" applyBorder="1" applyAlignment="1">
      <alignment horizontal="left" vertical="distributed"/>
    </xf>
    <xf numFmtId="0" fontId="3" fillId="0" borderId="12" xfId="0" applyFont="1" applyBorder="1" applyAlignment="1">
      <alignment horizontal="left" vertical="justify"/>
    </xf>
    <xf numFmtId="0" fontId="3" fillId="0" borderId="17" xfId="0" applyFont="1" applyFill="1" applyBorder="1" applyAlignment="1">
      <alignment horizontal="left" vertical="justify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57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0" fontId="3" fillId="0" borderId="19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49" fontId="5" fillId="0" borderId="19" xfId="0" applyNumberFormat="1" applyFont="1" applyBorder="1" applyAlignment="1">
      <alignment vertical="top" wrapText="1"/>
    </xf>
    <xf numFmtId="0" fontId="3" fillId="0" borderId="19" xfId="0" applyNumberFormat="1" applyFont="1" applyBorder="1" applyAlignment="1">
      <alignment vertical="top" wrapText="1"/>
    </xf>
    <xf numFmtId="11" fontId="3" fillId="0" borderId="19" xfId="0" applyNumberFormat="1" applyFont="1" applyBorder="1" applyAlignment="1">
      <alignment horizontal="justify" vertical="justify" wrapText="1"/>
    </xf>
    <xf numFmtId="11" fontId="3" fillId="0" borderId="19" xfId="0" applyNumberFormat="1" applyFont="1" applyBorder="1" applyAlignment="1">
      <alignment vertical="top" wrapText="1"/>
    </xf>
    <xf numFmtId="4" fontId="5" fillId="0" borderId="13" xfId="57" applyNumberFormat="1" applyFont="1" applyFill="1" applyBorder="1" applyAlignment="1">
      <alignment horizontal="center" vertical="center" wrapText="1"/>
    </xf>
    <xf numFmtId="4" fontId="16" fillId="0" borderId="13" xfId="57" applyNumberFormat="1" applyFont="1" applyFill="1" applyBorder="1" applyAlignment="1">
      <alignment horizontal="center" vertical="center" wrapText="1"/>
    </xf>
    <xf numFmtId="4" fontId="3" fillId="0" borderId="13" xfId="57" applyNumberFormat="1" applyFont="1" applyFill="1" applyBorder="1" applyAlignment="1">
      <alignment horizontal="center" vertical="center" wrapText="1"/>
    </xf>
    <xf numFmtId="4" fontId="5" fillId="0" borderId="12" xfId="57" applyNumberFormat="1" applyFont="1" applyFill="1" applyBorder="1" applyAlignment="1">
      <alignment horizontal="center" vertical="center" wrapText="1"/>
    </xf>
    <xf numFmtId="4" fontId="3" fillId="0" borderId="12" xfId="57" applyNumberFormat="1" applyFont="1" applyFill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left" vertical="top" wrapText="1"/>
    </xf>
    <xf numFmtId="4" fontId="17" fillId="0" borderId="13" xfId="57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9" fontId="17" fillId="0" borderId="12" xfId="57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left" vertical="justify"/>
    </xf>
    <xf numFmtId="0" fontId="19" fillId="0" borderId="13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179" fontId="16" fillId="0" borderId="12" xfId="0" applyNumberFormat="1" applyFont="1" applyFill="1" applyBorder="1" applyAlignment="1">
      <alignment horizontal="center" vertical="center" wrapText="1"/>
    </xf>
    <xf numFmtId="179" fontId="18" fillId="0" borderId="12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4" fontId="19" fillId="0" borderId="12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4" fontId="19" fillId="0" borderId="12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justify" vertical="top" wrapText="1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justify"/>
    </xf>
    <xf numFmtId="4" fontId="3" fillId="0" borderId="13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left" vertical="top" wrapText="1"/>
    </xf>
    <xf numFmtId="4" fontId="3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distributed"/>
    </xf>
    <xf numFmtId="4" fontId="3" fillId="0" borderId="12" xfId="0" applyNumberFormat="1" applyFont="1" applyBorder="1" applyAlignment="1">
      <alignment horizontal="center" vertical="center"/>
    </xf>
    <xf numFmtId="9" fontId="4" fillId="0" borderId="0" xfId="57" applyFont="1" applyAlignment="1">
      <alignment horizontal="left"/>
    </xf>
    <xf numFmtId="9" fontId="4" fillId="0" borderId="0" xfId="57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14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tabSelected="1" view="pageBreakPreview" zoomScale="60" zoomScaleNormal="50" zoomScalePageLayoutView="0" workbookViewId="0" topLeftCell="A1">
      <selection activeCell="D15" sqref="D15"/>
    </sheetView>
  </sheetViews>
  <sheetFormatPr defaultColWidth="9.140625" defaultRowHeight="12.75"/>
  <cols>
    <col min="1" max="1" width="53.57421875" style="1" customWidth="1"/>
    <col min="2" max="2" width="73.28125" style="1" customWidth="1"/>
    <col min="3" max="3" width="29.00390625" style="15" customWidth="1"/>
    <col min="4" max="4" width="30.140625" style="16" customWidth="1"/>
    <col min="5" max="5" width="30.00390625" style="16" customWidth="1"/>
    <col min="6" max="6" width="21.7109375" style="1" hidden="1" customWidth="1"/>
    <col min="7" max="7" width="9.140625" style="1" hidden="1" customWidth="1"/>
    <col min="8" max="16384" width="9.140625" style="1" customWidth="1"/>
  </cols>
  <sheetData>
    <row r="1" spans="4:5" ht="20.25">
      <c r="D1" s="103" t="s">
        <v>55</v>
      </c>
      <c r="E1" s="103"/>
    </row>
    <row r="2" spans="4:5" ht="20.25">
      <c r="D2" s="103" t="s">
        <v>38</v>
      </c>
      <c r="E2" s="103"/>
    </row>
    <row r="3" spans="4:5" ht="20.25">
      <c r="D3" s="102" t="s">
        <v>166</v>
      </c>
      <c r="E3" s="102"/>
    </row>
    <row r="4" spans="4:5" ht="20.25">
      <c r="D4" s="103" t="s">
        <v>167</v>
      </c>
      <c r="E4" s="103"/>
    </row>
    <row r="5" spans="1:6" ht="20.25">
      <c r="A5" s="29"/>
      <c r="B5" s="29"/>
      <c r="C5" s="29"/>
      <c r="D5" s="104" t="s">
        <v>56</v>
      </c>
      <c r="E5" s="104"/>
      <c r="F5" s="29"/>
    </row>
    <row r="6" spans="1:6" ht="20.25">
      <c r="A6" s="2"/>
      <c r="B6" s="2"/>
      <c r="C6" s="2"/>
      <c r="D6" s="105" t="s">
        <v>57</v>
      </c>
      <c r="E6" s="105"/>
      <c r="F6" s="3" t="s">
        <v>38</v>
      </c>
    </row>
    <row r="7" spans="1:6" ht="25.5">
      <c r="A7" s="2"/>
      <c r="B7" s="2"/>
      <c r="C7" s="2"/>
      <c r="D7" s="34"/>
      <c r="E7" s="34"/>
      <c r="F7" s="3"/>
    </row>
    <row r="8" spans="1:6" ht="20.25">
      <c r="A8" s="2"/>
      <c r="B8" s="2"/>
      <c r="C8" s="2"/>
      <c r="D8" s="33"/>
      <c r="E8" s="33"/>
      <c r="F8" s="3"/>
    </row>
    <row r="9" spans="1:6" ht="20.25">
      <c r="A9" s="2"/>
      <c r="B9" s="2"/>
      <c r="C9" s="2"/>
      <c r="D9" s="33"/>
      <c r="E9" s="33"/>
      <c r="F9" s="3"/>
    </row>
    <row r="10" spans="1:6" ht="20.25">
      <c r="A10" s="2"/>
      <c r="B10" s="2"/>
      <c r="C10" s="2"/>
      <c r="D10" s="33"/>
      <c r="E10" s="33"/>
      <c r="F10" s="3"/>
    </row>
    <row r="11" spans="1:6" ht="20.25">
      <c r="A11" s="35"/>
      <c r="B11" s="35"/>
      <c r="C11" s="35"/>
      <c r="D11" s="35"/>
      <c r="E11" s="35"/>
      <c r="F11" s="35"/>
    </row>
    <row r="12" spans="1:8" ht="95.25" customHeight="1">
      <c r="A12" s="106" t="s">
        <v>168</v>
      </c>
      <c r="B12" s="107"/>
      <c r="C12" s="107"/>
      <c r="D12" s="107"/>
      <c r="E12" s="107"/>
      <c r="F12" s="107"/>
      <c r="G12" s="108"/>
      <c r="H12" s="30"/>
    </row>
    <row r="13" spans="1:7" ht="43.5" customHeight="1">
      <c r="A13" s="20"/>
      <c r="B13" s="18"/>
      <c r="C13" s="18"/>
      <c r="D13" s="18"/>
      <c r="E13" s="23"/>
      <c r="F13" s="19"/>
      <c r="G13" s="19"/>
    </row>
    <row r="14" spans="1:6" ht="104.25" customHeight="1">
      <c r="A14" s="66"/>
      <c r="B14" s="67" t="s">
        <v>111</v>
      </c>
      <c r="C14" s="68" t="s">
        <v>132</v>
      </c>
      <c r="D14" s="68" t="s">
        <v>131</v>
      </c>
      <c r="E14" s="69" t="s">
        <v>133</v>
      </c>
      <c r="F14" s="17"/>
    </row>
    <row r="15" spans="1:6" ht="49.5" customHeight="1">
      <c r="A15" s="63" t="s">
        <v>6</v>
      </c>
      <c r="B15" s="60" t="s">
        <v>7</v>
      </c>
      <c r="C15" s="54">
        <f>C16+C74</f>
        <v>802360927</v>
      </c>
      <c r="D15" s="54">
        <f>D16+D74</f>
        <v>796032806.5099999</v>
      </c>
      <c r="E15" s="79">
        <f>D15/C15</f>
        <v>0.9921131248082322</v>
      </c>
      <c r="F15" s="36"/>
    </row>
    <row r="16" spans="1:7" s="31" customFormat="1" ht="60" customHeight="1">
      <c r="A16" s="64" t="s">
        <v>46</v>
      </c>
      <c r="B16" s="70" t="s">
        <v>112</v>
      </c>
      <c r="C16" s="54">
        <f>C17+C22+C27+C32+C35+C39+C46+C51+C54+C60+C70</f>
        <v>316551000</v>
      </c>
      <c r="D16" s="54">
        <f>D17+D22+D27+D32+D35+D39+D46+D51+D54+D60+D70+D72</f>
        <v>328409684.4899999</v>
      </c>
      <c r="E16" s="79">
        <f aca="true" t="shared" si="0" ref="E16:E89">D16/C16</f>
        <v>1.0374621608840278</v>
      </c>
      <c r="F16" s="21" t="e">
        <f>#REF!/#REF!*100</f>
        <v>#REF!</v>
      </c>
      <c r="G16" s="32"/>
    </row>
    <row r="17" spans="1:7" s="4" customFormat="1" ht="35.25" customHeight="1">
      <c r="A17" s="64" t="s">
        <v>82</v>
      </c>
      <c r="B17" s="61" t="s">
        <v>39</v>
      </c>
      <c r="C17" s="62">
        <f>C18+C19+C20+C21</f>
        <v>249017000</v>
      </c>
      <c r="D17" s="62">
        <f>D18+D19+D20+D21</f>
        <v>257613544.76</v>
      </c>
      <c r="E17" s="79">
        <f t="shared" si="0"/>
        <v>1.0345219192263981</v>
      </c>
      <c r="F17" s="21" t="e">
        <f>#REF!/#REF!*100</f>
        <v>#REF!</v>
      </c>
      <c r="G17" s="22"/>
    </row>
    <row r="18" spans="1:7" ht="126.75" customHeight="1">
      <c r="A18" s="81" t="s">
        <v>81</v>
      </c>
      <c r="B18" s="47" t="s">
        <v>61</v>
      </c>
      <c r="C18" s="55">
        <v>240847000</v>
      </c>
      <c r="D18" s="55">
        <v>248566420.55</v>
      </c>
      <c r="E18" s="80">
        <f t="shared" si="0"/>
        <v>1.032051138482107</v>
      </c>
      <c r="F18" s="25" t="e">
        <f>#REF!/#REF!*100</f>
        <v>#REF!</v>
      </c>
      <c r="G18" s="26"/>
    </row>
    <row r="19" spans="1:7" ht="166.5" customHeight="1">
      <c r="A19" s="81" t="s">
        <v>79</v>
      </c>
      <c r="B19" s="47" t="s">
        <v>75</v>
      </c>
      <c r="C19" s="55"/>
      <c r="D19" s="55">
        <v>170855.41</v>
      </c>
      <c r="E19" s="80"/>
      <c r="F19" s="25"/>
      <c r="G19" s="26"/>
    </row>
    <row r="20" spans="1:7" ht="78.75" customHeight="1">
      <c r="A20" s="81" t="s">
        <v>80</v>
      </c>
      <c r="B20" s="47" t="s">
        <v>76</v>
      </c>
      <c r="C20" s="55">
        <v>2970000</v>
      </c>
      <c r="D20" s="55">
        <v>2998749.41</v>
      </c>
      <c r="E20" s="80">
        <f t="shared" si="0"/>
        <v>1.0096799360269362</v>
      </c>
      <c r="F20" s="25"/>
      <c r="G20" s="26"/>
    </row>
    <row r="21" spans="1:7" ht="162" customHeight="1">
      <c r="A21" s="81" t="s">
        <v>78</v>
      </c>
      <c r="B21" s="47" t="s">
        <v>109</v>
      </c>
      <c r="C21" s="55">
        <v>5200000</v>
      </c>
      <c r="D21" s="55">
        <v>5877519.39</v>
      </c>
      <c r="E21" s="80">
        <f t="shared" si="0"/>
        <v>1.1302921903846153</v>
      </c>
      <c r="F21" s="25"/>
      <c r="G21" s="26"/>
    </row>
    <row r="22" spans="1:7" ht="63.75" customHeight="1">
      <c r="A22" s="64" t="s">
        <v>139</v>
      </c>
      <c r="B22" s="48" t="s">
        <v>134</v>
      </c>
      <c r="C22" s="53">
        <f>C23+C24+C25+C26</f>
        <v>16513000</v>
      </c>
      <c r="D22" s="53">
        <f>D23+D24+D25+D26</f>
        <v>17424257.96</v>
      </c>
      <c r="E22" s="80">
        <f t="shared" si="0"/>
        <v>1.0551842766305335</v>
      </c>
      <c r="F22" s="25"/>
      <c r="G22" s="26"/>
    </row>
    <row r="23" spans="1:7" ht="125.25" customHeight="1">
      <c r="A23" s="81" t="s">
        <v>140</v>
      </c>
      <c r="B23" s="72" t="s">
        <v>135</v>
      </c>
      <c r="C23" s="55">
        <v>5626000</v>
      </c>
      <c r="D23" s="55">
        <v>6074145.5</v>
      </c>
      <c r="E23" s="80">
        <f t="shared" si="0"/>
        <v>1.0796561500177746</v>
      </c>
      <c r="F23" s="25"/>
      <c r="G23" s="26"/>
    </row>
    <row r="24" spans="1:7" ht="138.75" customHeight="1">
      <c r="A24" s="81" t="s">
        <v>141</v>
      </c>
      <c r="B24" s="72" t="s">
        <v>136</v>
      </c>
      <c r="C24" s="55">
        <v>150700</v>
      </c>
      <c r="D24" s="55">
        <v>164552.85</v>
      </c>
      <c r="E24" s="80">
        <f>D24/C24</f>
        <v>1.0919233576642335</v>
      </c>
      <c r="F24" s="25"/>
      <c r="G24" s="26"/>
    </row>
    <row r="25" spans="1:7" ht="119.25" customHeight="1">
      <c r="A25" s="81" t="s">
        <v>142</v>
      </c>
      <c r="B25" s="72" t="s">
        <v>137</v>
      </c>
      <c r="C25" s="55">
        <v>10736300</v>
      </c>
      <c r="D25" s="55">
        <v>11966798.17</v>
      </c>
      <c r="E25" s="80">
        <f t="shared" si="0"/>
        <v>1.1146110084479754</v>
      </c>
      <c r="F25" s="25"/>
      <c r="G25" s="26"/>
    </row>
    <row r="26" spans="1:7" ht="122.25" customHeight="1">
      <c r="A26" s="81" t="s">
        <v>143</v>
      </c>
      <c r="B26" s="72" t="s">
        <v>138</v>
      </c>
      <c r="C26" s="55"/>
      <c r="D26" s="55">
        <v>-781238.56</v>
      </c>
      <c r="E26" s="80"/>
      <c r="F26" s="25"/>
      <c r="G26" s="26"/>
    </row>
    <row r="27" spans="1:7" s="4" customFormat="1" ht="30.75" customHeight="1">
      <c r="A27" s="64" t="s">
        <v>83</v>
      </c>
      <c r="B27" s="48" t="s">
        <v>40</v>
      </c>
      <c r="C27" s="53">
        <f>C28+C29+C30+C31</f>
        <v>21025000</v>
      </c>
      <c r="D27" s="53">
        <f>D28+D29+D30+D31</f>
        <v>21621850.199999996</v>
      </c>
      <c r="E27" s="79">
        <f t="shared" si="0"/>
        <v>1.028387643281807</v>
      </c>
      <c r="F27" s="21" t="e">
        <f>#REF!/#REF!*100</f>
        <v>#REF!</v>
      </c>
      <c r="G27" s="22"/>
    </row>
    <row r="28" spans="1:7" s="4" customFormat="1" ht="42.75" customHeight="1">
      <c r="A28" s="81" t="s">
        <v>84</v>
      </c>
      <c r="B28" s="47" t="s">
        <v>85</v>
      </c>
      <c r="C28" s="55">
        <v>5117000</v>
      </c>
      <c r="D28" s="55">
        <v>5349320.92</v>
      </c>
      <c r="E28" s="80">
        <f t="shared" si="0"/>
        <v>1.0454017822943131</v>
      </c>
      <c r="F28" s="21"/>
      <c r="G28" s="22"/>
    </row>
    <row r="29" spans="1:7" ht="40.5" customHeight="1">
      <c r="A29" s="81" t="s">
        <v>86</v>
      </c>
      <c r="B29" s="47" t="s">
        <v>41</v>
      </c>
      <c r="C29" s="55">
        <v>14400000</v>
      </c>
      <c r="D29" s="55">
        <v>14670582.95</v>
      </c>
      <c r="E29" s="80">
        <f t="shared" si="0"/>
        <v>1.018790482638889</v>
      </c>
      <c r="F29" s="25" t="e">
        <f>#REF!/#REF!*100</f>
        <v>#REF!</v>
      </c>
      <c r="G29" s="26"/>
    </row>
    <row r="30" spans="1:7" ht="27" customHeight="1">
      <c r="A30" s="81" t="s">
        <v>87</v>
      </c>
      <c r="B30" s="47" t="s">
        <v>89</v>
      </c>
      <c r="C30" s="55">
        <v>168000</v>
      </c>
      <c r="D30" s="55">
        <v>168875.4</v>
      </c>
      <c r="E30" s="80">
        <f t="shared" si="0"/>
        <v>1.0052107142857143</v>
      </c>
      <c r="F30" s="25"/>
      <c r="G30" s="26"/>
    </row>
    <row r="31" spans="1:7" ht="39.75" customHeight="1">
      <c r="A31" s="81" t="s">
        <v>90</v>
      </c>
      <c r="B31" s="47" t="s">
        <v>110</v>
      </c>
      <c r="C31" s="57">
        <v>1340000</v>
      </c>
      <c r="D31" s="57">
        <v>1433070.93</v>
      </c>
      <c r="E31" s="80">
        <f t="shared" si="0"/>
        <v>1.0694559179104477</v>
      </c>
      <c r="F31" s="25" t="e">
        <f>#REF!/#REF!*100</f>
        <v>#REF!</v>
      </c>
      <c r="G31" s="26"/>
    </row>
    <row r="32" spans="1:7" s="4" customFormat="1" ht="22.5" customHeight="1">
      <c r="A32" s="64" t="s">
        <v>88</v>
      </c>
      <c r="B32" s="49" t="s">
        <v>63</v>
      </c>
      <c r="C32" s="53">
        <f>C33+C34</f>
        <v>3320000</v>
      </c>
      <c r="D32" s="53">
        <f>D33+D34</f>
        <v>3589622.13</v>
      </c>
      <c r="E32" s="79">
        <f t="shared" si="0"/>
        <v>1.081211484939759</v>
      </c>
      <c r="F32" s="21" t="e">
        <f>#REF!/#REF!*100</f>
        <v>#REF!</v>
      </c>
      <c r="G32" s="22"/>
    </row>
    <row r="33" spans="1:7" ht="87" customHeight="1">
      <c r="A33" s="81" t="s">
        <v>10</v>
      </c>
      <c r="B33" s="46" t="s">
        <v>62</v>
      </c>
      <c r="C33" s="55">
        <v>3100000</v>
      </c>
      <c r="D33" s="55">
        <v>3369622.13</v>
      </c>
      <c r="E33" s="80">
        <f t="shared" si="0"/>
        <v>1.0869748806451613</v>
      </c>
      <c r="F33" s="25" t="e">
        <f>#REF!/#REF!*100</f>
        <v>#REF!</v>
      </c>
      <c r="G33" s="26"/>
    </row>
    <row r="34" spans="1:7" ht="46.5" customHeight="1">
      <c r="A34" s="81" t="s">
        <v>16</v>
      </c>
      <c r="B34" s="46" t="s">
        <v>53</v>
      </c>
      <c r="C34" s="55">
        <v>220000</v>
      </c>
      <c r="D34" s="55">
        <v>220000</v>
      </c>
      <c r="E34" s="80">
        <f t="shared" si="0"/>
        <v>1</v>
      </c>
      <c r="F34" s="25"/>
      <c r="G34" s="26"/>
    </row>
    <row r="35" spans="1:7" s="4" customFormat="1" ht="63.75" customHeight="1">
      <c r="A35" s="64" t="s">
        <v>11</v>
      </c>
      <c r="B35" s="48" t="s">
        <v>54</v>
      </c>
      <c r="C35" s="56"/>
      <c r="D35" s="56">
        <f>D36+D37+D38</f>
        <v>160.13</v>
      </c>
      <c r="E35" s="80"/>
      <c r="F35" s="21" t="e">
        <f>#REF!/#REF!*100</f>
        <v>#REF!</v>
      </c>
      <c r="G35" s="27"/>
    </row>
    <row r="36" spans="1:7" s="4" customFormat="1" ht="81" customHeight="1">
      <c r="A36" s="81" t="s">
        <v>116</v>
      </c>
      <c r="B36" s="47" t="s">
        <v>64</v>
      </c>
      <c r="C36" s="57"/>
      <c r="D36" s="55">
        <v>0.14</v>
      </c>
      <c r="E36" s="80"/>
      <c r="F36" s="25">
        <v>0</v>
      </c>
      <c r="G36" s="26"/>
    </row>
    <row r="37" spans="1:7" s="4" customFormat="1" ht="122.25" customHeight="1">
      <c r="A37" s="81" t="s">
        <v>156</v>
      </c>
      <c r="B37" s="39" t="s">
        <v>155</v>
      </c>
      <c r="C37" s="55"/>
      <c r="D37" s="55">
        <v>1.73</v>
      </c>
      <c r="E37" s="80"/>
      <c r="F37" s="25"/>
      <c r="G37" s="26"/>
    </row>
    <row r="38" spans="1:7" s="4" customFormat="1" ht="40.5" customHeight="1">
      <c r="A38" s="81" t="s">
        <v>157</v>
      </c>
      <c r="B38" s="100" t="s">
        <v>158</v>
      </c>
      <c r="C38" s="55"/>
      <c r="D38" s="55">
        <v>158.26</v>
      </c>
      <c r="E38" s="80"/>
      <c r="F38" s="25"/>
      <c r="G38" s="26"/>
    </row>
    <row r="39" spans="1:7" s="4" customFormat="1" ht="67.5" customHeight="1">
      <c r="A39" s="64" t="s">
        <v>13</v>
      </c>
      <c r="B39" s="49" t="s">
        <v>42</v>
      </c>
      <c r="C39" s="53">
        <f>C40+C41+C42+C43+C44</f>
        <v>10603400</v>
      </c>
      <c r="D39" s="53">
        <f>D40+D41+D42+D43+D44</f>
        <v>10545764.34</v>
      </c>
      <c r="E39" s="79">
        <f t="shared" si="0"/>
        <v>0.9945644170737687</v>
      </c>
      <c r="F39" s="21" t="e">
        <f>#REF!/#REF!*100</f>
        <v>#REF!</v>
      </c>
      <c r="G39" s="22"/>
    </row>
    <row r="40" spans="1:7" s="4" customFormat="1" ht="51" customHeight="1">
      <c r="A40" s="81" t="s">
        <v>12</v>
      </c>
      <c r="B40" s="47" t="s">
        <v>59</v>
      </c>
      <c r="C40" s="55">
        <v>2700</v>
      </c>
      <c r="D40" s="55">
        <v>2779.25</v>
      </c>
      <c r="E40" s="80">
        <f t="shared" si="0"/>
        <v>1.0293518518518519</v>
      </c>
      <c r="F40" s="21"/>
      <c r="G40" s="22"/>
    </row>
    <row r="41" spans="1:7" ht="144" customHeight="1">
      <c r="A41" s="81" t="s">
        <v>14</v>
      </c>
      <c r="B41" s="72" t="s">
        <v>124</v>
      </c>
      <c r="C41" s="55">
        <v>3836000</v>
      </c>
      <c r="D41" s="55">
        <v>2723811.07</v>
      </c>
      <c r="E41" s="80">
        <f t="shared" si="0"/>
        <v>0.7100654509906151</v>
      </c>
      <c r="F41" s="25" t="e">
        <f>#REF!/#REF!*100</f>
        <v>#REF!</v>
      </c>
      <c r="G41" s="26"/>
    </row>
    <row r="42" spans="1:7" ht="147" customHeight="1">
      <c r="A42" s="81" t="s">
        <v>144</v>
      </c>
      <c r="B42" s="72" t="s">
        <v>125</v>
      </c>
      <c r="C42" s="55">
        <v>1227000</v>
      </c>
      <c r="D42" s="55">
        <v>1380469.74</v>
      </c>
      <c r="E42" s="80">
        <f t="shared" si="0"/>
        <v>1.1250772127139363</v>
      </c>
      <c r="F42" s="25"/>
      <c r="G42" s="26"/>
    </row>
    <row r="43" spans="1:7" ht="126" customHeight="1">
      <c r="A43" s="81" t="s">
        <v>15</v>
      </c>
      <c r="B43" s="50" t="s">
        <v>65</v>
      </c>
      <c r="C43" s="55">
        <v>5368000</v>
      </c>
      <c r="D43" s="55">
        <v>6245318.67</v>
      </c>
      <c r="E43" s="80">
        <f t="shared" si="0"/>
        <v>1.1634349236214605</v>
      </c>
      <c r="F43" s="25" t="e">
        <f>#REF!/#REF!*100</f>
        <v>#REF!</v>
      </c>
      <c r="G43" s="26"/>
    </row>
    <row r="44" spans="1:7" ht="123" customHeight="1">
      <c r="A44" s="73" t="s">
        <v>118</v>
      </c>
      <c r="B44" s="71" t="s">
        <v>117</v>
      </c>
      <c r="C44" s="53">
        <f>C45</f>
        <v>169700</v>
      </c>
      <c r="D44" s="53">
        <f>D45</f>
        <v>193385.61</v>
      </c>
      <c r="E44" s="79">
        <f t="shared" si="0"/>
        <v>1.1395734236888626</v>
      </c>
      <c r="F44" s="25"/>
      <c r="G44" s="26"/>
    </row>
    <row r="45" spans="1:7" ht="124.5" customHeight="1">
      <c r="A45" s="74" t="s">
        <v>119</v>
      </c>
      <c r="B45" s="72" t="s">
        <v>114</v>
      </c>
      <c r="C45" s="55">
        <v>169700</v>
      </c>
      <c r="D45" s="55">
        <v>193385.61</v>
      </c>
      <c r="E45" s="80">
        <f t="shared" si="0"/>
        <v>1.1395734236888626</v>
      </c>
      <c r="F45" s="25"/>
      <c r="G45" s="26"/>
    </row>
    <row r="46" spans="1:7" s="4" customFormat="1" ht="46.5" customHeight="1">
      <c r="A46" s="64" t="s">
        <v>17</v>
      </c>
      <c r="B46" s="49" t="s">
        <v>66</v>
      </c>
      <c r="C46" s="58">
        <f>C47+C48+C49+C50</f>
        <v>550000</v>
      </c>
      <c r="D46" s="58">
        <f>D47+D48+D49+D50</f>
        <v>568370.29</v>
      </c>
      <c r="E46" s="79">
        <f t="shared" si="0"/>
        <v>1.0334005272727274</v>
      </c>
      <c r="F46" s="21" t="e">
        <f>#REF!/#REF!*100</f>
        <v>#REF!</v>
      </c>
      <c r="G46" s="22"/>
    </row>
    <row r="47" spans="1:7" s="4" customFormat="1" ht="48" customHeight="1">
      <c r="A47" s="81" t="s">
        <v>18</v>
      </c>
      <c r="B47" s="46" t="s">
        <v>67</v>
      </c>
      <c r="C47" s="59">
        <v>30000</v>
      </c>
      <c r="D47" s="55">
        <v>30612.42</v>
      </c>
      <c r="E47" s="80">
        <f t="shared" si="0"/>
        <v>1.020414</v>
      </c>
      <c r="F47" s="21"/>
      <c r="G47" s="22"/>
    </row>
    <row r="48" spans="1:7" s="4" customFormat="1" ht="46.5" customHeight="1">
      <c r="A48" s="81" t="s">
        <v>19</v>
      </c>
      <c r="B48" s="46" t="s">
        <v>68</v>
      </c>
      <c r="C48" s="59">
        <v>11000</v>
      </c>
      <c r="D48" s="55">
        <v>11734.96</v>
      </c>
      <c r="E48" s="80">
        <f t="shared" si="0"/>
        <v>1.0668145454545455</v>
      </c>
      <c r="F48" s="21"/>
      <c r="G48" s="22"/>
    </row>
    <row r="49" spans="1:7" s="4" customFormat="1" ht="46.5" customHeight="1">
      <c r="A49" s="81" t="s">
        <v>20</v>
      </c>
      <c r="B49" s="46" t="s">
        <v>69</v>
      </c>
      <c r="C49" s="59">
        <v>99000</v>
      </c>
      <c r="D49" s="55">
        <v>102169.01</v>
      </c>
      <c r="E49" s="80">
        <f t="shared" si="0"/>
        <v>1.032010202020202</v>
      </c>
      <c r="F49" s="21"/>
      <c r="G49" s="22"/>
    </row>
    <row r="50" spans="1:7" s="4" customFormat="1" ht="46.5" customHeight="1">
      <c r="A50" s="81" t="s">
        <v>21</v>
      </c>
      <c r="B50" s="46" t="s">
        <v>70</v>
      </c>
      <c r="C50" s="59">
        <v>410000</v>
      </c>
      <c r="D50" s="55">
        <v>423853.9</v>
      </c>
      <c r="E50" s="80">
        <f t="shared" si="0"/>
        <v>1.03379</v>
      </c>
      <c r="F50" s="21"/>
      <c r="G50" s="22"/>
    </row>
    <row r="51" spans="1:7" s="4" customFormat="1" ht="48.75" customHeight="1">
      <c r="A51" s="64" t="s">
        <v>22</v>
      </c>
      <c r="B51" s="49" t="s">
        <v>71</v>
      </c>
      <c r="C51" s="58">
        <f>C52+C53</f>
        <v>452600</v>
      </c>
      <c r="D51" s="58">
        <f>D52+D53</f>
        <v>459206.52</v>
      </c>
      <c r="E51" s="79">
        <f t="shared" si="0"/>
        <v>1.014596818382678</v>
      </c>
      <c r="F51" s="21" t="e">
        <f>#REF!/#REF!*100</f>
        <v>#REF!</v>
      </c>
      <c r="G51" s="22"/>
    </row>
    <row r="52" spans="1:7" s="4" customFormat="1" ht="63.75" customHeight="1">
      <c r="A52" s="81" t="s">
        <v>91</v>
      </c>
      <c r="B52" s="46" t="s">
        <v>145</v>
      </c>
      <c r="C52" s="59">
        <v>450000</v>
      </c>
      <c r="D52" s="55">
        <v>456518.15</v>
      </c>
      <c r="E52" s="80">
        <f t="shared" si="0"/>
        <v>1.014484777777778</v>
      </c>
      <c r="F52" s="21"/>
      <c r="G52" s="22"/>
    </row>
    <row r="53" spans="1:7" ht="42" customHeight="1">
      <c r="A53" s="81" t="s">
        <v>23</v>
      </c>
      <c r="B53" s="46" t="s">
        <v>72</v>
      </c>
      <c r="C53" s="59">
        <v>2600</v>
      </c>
      <c r="D53" s="55">
        <v>2688.37</v>
      </c>
      <c r="E53" s="80">
        <f t="shared" si="0"/>
        <v>1.0339884615384616</v>
      </c>
      <c r="F53" s="24" t="e">
        <f>#REF!/#REF!*100</f>
        <v>#REF!</v>
      </c>
      <c r="G53" s="26"/>
    </row>
    <row r="54" spans="1:7" s="4" customFormat="1" ht="49.5" customHeight="1">
      <c r="A54" s="64" t="s">
        <v>24</v>
      </c>
      <c r="B54" s="49" t="s">
        <v>49</v>
      </c>
      <c r="C54" s="58">
        <f>C55+C57+C58+C59</f>
        <v>10920000</v>
      </c>
      <c r="D54" s="58">
        <f>D55+D56+D57+D58+D59</f>
        <v>12210203.15</v>
      </c>
      <c r="E54" s="79">
        <f t="shared" si="0"/>
        <v>1.1181504716117217</v>
      </c>
      <c r="F54" s="21" t="e">
        <f>#REF!/#REF!*100</f>
        <v>#REF!</v>
      </c>
      <c r="G54" s="22"/>
    </row>
    <row r="55" spans="1:7" s="4" customFormat="1" ht="46.5" customHeight="1">
      <c r="A55" s="81" t="s">
        <v>25</v>
      </c>
      <c r="B55" s="46" t="s">
        <v>60</v>
      </c>
      <c r="C55" s="59">
        <v>360000</v>
      </c>
      <c r="D55" s="55">
        <v>388467.61</v>
      </c>
      <c r="E55" s="80">
        <f t="shared" si="0"/>
        <v>1.0790766944444443</v>
      </c>
      <c r="F55" s="21"/>
      <c r="G55" s="22"/>
    </row>
    <row r="56" spans="1:7" s="4" customFormat="1" ht="159" customHeight="1">
      <c r="A56" s="78" t="s">
        <v>159</v>
      </c>
      <c r="B56" s="39" t="s">
        <v>160</v>
      </c>
      <c r="C56" s="101"/>
      <c r="D56" s="57">
        <v>18103.92</v>
      </c>
      <c r="E56" s="80"/>
      <c r="F56" s="21"/>
      <c r="G56" s="22"/>
    </row>
    <row r="57" spans="1:7" s="4" customFormat="1" ht="165" customHeight="1">
      <c r="A57" s="78" t="s">
        <v>122</v>
      </c>
      <c r="B57" s="82" t="s">
        <v>126</v>
      </c>
      <c r="C57" s="59">
        <v>10000</v>
      </c>
      <c r="D57" s="55">
        <v>10600</v>
      </c>
      <c r="E57" s="80">
        <f t="shared" si="0"/>
        <v>1.06</v>
      </c>
      <c r="F57" s="21"/>
      <c r="G57" s="22"/>
    </row>
    <row r="58" spans="1:7" ht="84" customHeight="1">
      <c r="A58" s="81" t="s">
        <v>26</v>
      </c>
      <c r="B58" s="72" t="s">
        <v>147</v>
      </c>
      <c r="C58" s="55">
        <v>9000000</v>
      </c>
      <c r="D58" s="55">
        <v>10198408.05</v>
      </c>
      <c r="E58" s="80">
        <f t="shared" si="0"/>
        <v>1.13315645</v>
      </c>
      <c r="F58" s="25" t="e">
        <f>#REF!/#REF!*100</f>
        <v>#REF!</v>
      </c>
      <c r="G58" s="26"/>
    </row>
    <row r="59" spans="1:7" ht="81.75" customHeight="1">
      <c r="A59" s="81" t="s">
        <v>146</v>
      </c>
      <c r="B59" s="72" t="s">
        <v>148</v>
      </c>
      <c r="C59" s="55">
        <v>1550000</v>
      </c>
      <c r="D59" s="55">
        <v>1594623.57</v>
      </c>
      <c r="E59" s="80">
        <f t="shared" si="0"/>
        <v>1.0287894</v>
      </c>
      <c r="F59" s="25"/>
      <c r="G59" s="26"/>
    </row>
    <row r="60" spans="1:7" s="4" customFormat="1" ht="26.25" customHeight="1">
      <c r="A60" s="64" t="s">
        <v>43</v>
      </c>
      <c r="B60" s="49" t="s">
        <v>44</v>
      </c>
      <c r="C60" s="53">
        <f>C61+C62+C63+C64+C65+C66+C67+C68+C69</f>
        <v>4050000</v>
      </c>
      <c r="D60" s="53">
        <f>D61+D62+D63+D64+D65+D66+D67+D68+D69</f>
        <v>4279682.800000001</v>
      </c>
      <c r="E60" s="79">
        <f t="shared" si="0"/>
        <v>1.056711802469136</v>
      </c>
      <c r="F60" s="21" t="e">
        <f>#REF!/#REF!*100</f>
        <v>#REF!</v>
      </c>
      <c r="G60" s="22"/>
    </row>
    <row r="61" spans="1:7" ht="124.5" customHeight="1">
      <c r="A61" s="81" t="s">
        <v>27</v>
      </c>
      <c r="B61" s="72" t="s">
        <v>115</v>
      </c>
      <c r="C61" s="57">
        <v>53700</v>
      </c>
      <c r="D61" s="55">
        <v>58941.96</v>
      </c>
      <c r="E61" s="80">
        <f t="shared" si="0"/>
        <v>1.0976156424581005</v>
      </c>
      <c r="F61" s="25" t="e">
        <f>#REF!/#REF!*100</f>
        <v>#REF!</v>
      </c>
      <c r="G61" s="28"/>
    </row>
    <row r="62" spans="1:7" ht="108.75" customHeight="1">
      <c r="A62" s="81" t="s">
        <v>92</v>
      </c>
      <c r="B62" s="51" t="s">
        <v>93</v>
      </c>
      <c r="C62" s="57"/>
      <c r="D62" s="55">
        <v>-150</v>
      </c>
      <c r="E62" s="80"/>
      <c r="F62" s="25"/>
      <c r="G62" s="37"/>
    </row>
    <row r="63" spans="1:7" ht="81" customHeight="1">
      <c r="A63" s="81" t="s">
        <v>28</v>
      </c>
      <c r="B63" s="46" t="s">
        <v>73</v>
      </c>
      <c r="C63" s="57">
        <v>74000</v>
      </c>
      <c r="D63" s="55">
        <v>77047.59</v>
      </c>
      <c r="E63" s="80">
        <f t="shared" si="0"/>
        <v>1.0411836486486485</v>
      </c>
      <c r="F63" s="25" t="e">
        <f>#REF!/#REF!*100</f>
        <v>#REF!</v>
      </c>
      <c r="G63" s="26"/>
    </row>
    <row r="64" spans="1:7" ht="65.25" customHeight="1">
      <c r="A64" s="81" t="s">
        <v>94</v>
      </c>
      <c r="B64" s="52" t="s">
        <v>150</v>
      </c>
      <c r="C64" s="55"/>
      <c r="D64" s="55">
        <v>177000</v>
      </c>
      <c r="E64" s="80"/>
      <c r="F64" s="25"/>
      <c r="G64" s="26"/>
    </row>
    <row r="65" spans="1:7" ht="42.75" customHeight="1">
      <c r="A65" s="81" t="s">
        <v>95</v>
      </c>
      <c r="B65" s="52" t="s">
        <v>96</v>
      </c>
      <c r="C65" s="55">
        <v>2010000</v>
      </c>
      <c r="D65" s="55">
        <v>2042644</v>
      </c>
      <c r="E65" s="80">
        <f t="shared" si="0"/>
        <v>1.0162407960199005</v>
      </c>
      <c r="F65" s="25"/>
      <c r="G65" s="26"/>
    </row>
    <row r="66" spans="1:7" ht="41.25" customHeight="1">
      <c r="A66" s="81" t="s">
        <v>97</v>
      </c>
      <c r="B66" s="46" t="s">
        <v>37</v>
      </c>
      <c r="C66" s="55"/>
      <c r="D66" s="55">
        <v>95587.35</v>
      </c>
      <c r="E66" s="80"/>
      <c r="F66" s="25"/>
      <c r="G66" s="26"/>
    </row>
    <row r="67" spans="1:7" ht="121.5" customHeight="1">
      <c r="A67" s="81" t="s">
        <v>149</v>
      </c>
      <c r="B67" s="84" t="s">
        <v>127</v>
      </c>
      <c r="C67" s="55">
        <v>260000</v>
      </c>
      <c r="D67" s="55">
        <v>278227.93</v>
      </c>
      <c r="E67" s="80">
        <f t="shared" si="0"/>
        <v>1.070107423076923</v>
      </c>
      <c r="F67" s="25"/>
      <c r="G67" s="26"/>
    </row>
    <row r="68" spans="1:7" ht="125.25" customHeight="1">
      <c r="A68" s="81" t="s">
        <v>98</v>
      </c>
      <c r="B68" s="46" t="s">
        <v>77</v>
      </c>
      <c r="C68" s="55"/>
      <c r="D68" s="55">
        <v>277552.78</v>
      </c>
      <c r="E68" s="80"/>
      <c r="F68" s="25"/>
      <c r="G68" s="26"/>
    </row>
    <row r="69" spans="1:7" ht="62.25" customHeight="1">
      <c r="A69" s="81" t="s">
        <v>120</v>
      </c>
      <c r="B69" s="46" t="s">
        <v>51</v>
      </c>
      <c r="C69" s="55">
        <v>1652300</v>
      </c>
      <c r="D69" s="55">
        <v>1272831.19</v>
      </c>
      <c r="E69" s="80">
        <f t="shared" si="0"/>
        <v>0.7703390364945832</v>
      </c>
      <c r="F69" s="25" t="e">
        <f>#REF!/#REF!*100</f>
        <v>#REF!</v>
      </c>
      <c r="G69" s="26"/>
    </row>
    <row r="70" spans="1:7" s="4" customFormat="1" ht="26.25" customHeight="1">
      <c r="A70" s="64" t="s">
        <v>29</v>
      </c>
      <c r="B70" s="49" t="s">
        <v>45</v>
      </c>
      <c r="C70" s="53">
        <f>C71</f>
        <v>100000</v>
      </c>
      <c r="D70" s="53">
        <f>D71</f>
        <v>100579.06</v>
      </c>
      <c r="E70" s="79">
        <f t="shared" si="0"/>
        <v>1.0057905999999999</v>
      </c>
      <c r="F70" s="21" t="e">
        <f>#REF!/#REF!*100</f>
        <v>#REF!</v>
      </c>
      <c r="G70" s="22"/>
    </row>
    <row r="71" spans="1:7" ht="39.75" customHeight="1">
      <c r="A71" s="81" t="s">
        <v>30</v>
      </c>
      <c r="B71" s="46" t="s">
        <v>48</v>
      </c>
      <c r="C71" s="55">
        <v>100000</v>
      </c>
      <c r="D71" s="55">
        <v>100579.06</v>
      </c>
      <c r="E71" s="80">
        <f t="shared" si="0"/>
        <v>1.0057905999999999</v>
      </c>
      <c r="F71" s="25" t="e">
        <f>#REF!/#REF!*100</f>
        <v>#REF!</v>
      </c>
      <c r="G71" s="26"/>
    </row>
    <row r="72" spans="1:7" ht="58.5" customHeight="1">
      <c r="A72" s="64" t="s">
        <v>163</v>
      </c>
      <c r="B72" s="49" t="s">
        <v>162</v>
      </c>
      <c r="C72" s="53"/>
      <c r="D72" s="53">
        <f>D73</f>
        <v>-3556.85</v>
      </c>
      <c r="E72" s="79"/>
      <c r="F72" s="25"/>
      <c r="G72" s="26"/>
    </row>
    <row r="73" spans="1:7" ht="101.25" customHeight="1">
      <c r="A73" s="81" t="s">
        <v>161</v>
      </c>
      <c r="B73" s="83" t="s">
        <v>130</v>
      </c>
      <c r="C73" s="55"/>
      <c r="D73" s="55">
        <v>-3556.85</v>
      </c>
      <c r="E73" s="80"/>
      <c r="F73" s="25"/>
      <c r="G73" s="26"/>
    </row>
    <row r="74" spans="1:7" s="4" customFormat="1" ht="26.25" customHeight="1">
      <c r="A74" s="64" t="s">
        <v>31</v>
      </c>
      <c r="B74" s="49" t="s">
        <v>47</v>
      </c>
      <c r="C74" s="53">
        <f>C75-C91</f>
        <v>485809927</v>
      </c>
      <c r="D74" s="53">
        <f>D75+D91</f>
        <v>467623122.02</v>
      </c>
      <c r="E74" s="79">
        <f t="shared" si="0"/>
        <v>0.9625639494600117</v>
      </c>
      <c r="F74" s="21">
        <v>0</v>
      </c>
      <c r="G74" s="22"/>
    </row>
    <row r="75" spans="1:7" ht="50.25" customHeight="1">
      <c r="A75" s="64" t="s">
        <v>32</v>
      </c>
      <c r="B75" s="49" t="s">
        <v>50</v>
      </c>
      <c r="C75" s="53">
        <f>C76+C77+C79+C87</f>
        <v>485809927</v>
      </c>
      <c r="D75" s="53">
        <f>D76+D77+D79+D87</f>
        <v>469626641.53</v>
      </c>
      <c r="E75" s="79">
        <f t="shared" si="0"/>
        <v>0.9666880305021021</v>
      </c>
      <c r="F75" s="25">
        <v>0</v>
      </c>
      <c r="G75" s="26"/>
    </row>
    <row r="76" spans="1:7" ht="44.25" customHeight="1">
      <c r="A76" s="81" t="s">
        <v>33</v>
      </c>
      <c r="B76" s="46" t="s">
        <v>58</v>
      </c>
      <c r="C76" s="55">
        <v>78062000</v>
      </c>
      <c r="D76" s="55">
        <v>78062000</v>
      </c>
      <c r="E76" s="80">
        <f t="shared" si="0"/>
        <v>1</v>
      </c>
      <c r="F76" s="25">
        <v>0</v>
      </c>
      <c r="G76" s="26"/>
    </row>
    <row r="77" spans="1:7" ht="64.5" customHeight="1">
      <c r="A77" s="81" t="s">
        <v>34</v>
      </c>
      <c r="B77" s="46" t="s">
        <v>99</v>
      </c>
      <c r="C77" s="55">
        <v>27249238</v>
      </c>
      <c r="D77" s="55">
        <v>24375484.77</v>
      </c>
      <c r="E77" s="80">
        <f t="shared" si="0"/>
        <v>0.8945382168117876</v>
      </c>
      <c r="F77" s="25">
        <v>0</v>
      </c>
      <c r="G77" s="26"/>
    </row>
    <row r="78" spans="1:7" ht="43.5" customHeight="1">
      <c r="A78" s="81" t="s">
        <v>100</v>
      </c>
      <c r="B78" s="46" t="s">
        <v>5</v>
      </c>
      <c r="C78" s="55">
        <v>19623969</v>
      </c>
      <c r="D78" s="55">
        <v>17129227.04</v>
      </c>
      <c r="E78" s="80">
        <f t="shared" si="0"/>
        <v>0.8728727119371213</v>
      </c>
      <c r="F78" s="25"/>
      <c r="G78" s="26"/>
    </row>
    <row r="79" spans="1:7" ht="46.5" customHeight="1">
      <c r="A79" s="81" t="s">
        <v>101</v>
      </c>
      <c r="B79" s="46" t="s">
        <v>52</v>
      </c>
      <c r="C79" s="55">
        <f>C80+C81+C82+C83+C84+C85+C86</f>
        <v>374687100</v>
      </c>
      <c r="D79" s="55">
        <f>D80+D81+D82+D83+D84+D85+D86</f>
        <v>361604456.03999996</v>
      </c>
      <c r="E79" s="80">
        <f t="shared" si="0"/>
        <v>0.9650838153755492</v>
      </c>
      <c r="F79" s="25"/>
      <c r="G79" s="26"/>
    </row>
    <row r="80" spans="1:7" ht="63" customHeight="1">
      <c r="A80" s="81" t="s">
        <v>102</v>
      </c>
      <c r="B80" s="75" t="s">
        <v>129</v>
      </c>
      <c r="C80" s="85">
        <v>1634000</v>
      </c>
      <c r="D80" s="55">
        <v>1634000</v>
      </c>
      <c r="E80" s="80">
        <f t="shared" si="0"/>
        <v>1</v>
      </c>
      <c r="F80" s="25"/>
      <c r="G80" s="26"/>
    </row>
    <row r="81" spans="1:7" ht="69" customHeight="1">
      <c r="A81" s="86" t="s">
        <v>103</v>
      </c>
      <c r="B81" s="75" t="s">
        <v>113</v>
      </c>
      <c r="C81" s="85">
        <v>28983000</v>
      </c>
      <c r="D81" s="55">
        <v>28965482.02</v>
      </c>
      <c r="E81" s="80">
        <f t="shared" si="0"/>
        <v>0.9993955774074458</v>
      </c>
      <c r="F81" s="25"/>
      <c r="G81" s="26"/>
    </row>
    <row r="82" spans="1:7" ht="63" customHeight="1">
      <c r="A82" s="86" t="s">
        <v>104</v>
      </c>
      <c r="B82" s="40" t="s">
        <v>121</v>
      </c>
      <c r="C82" s="87">
        <v>329222000</v>
      </c>
      <c r="D82" s="57">
        <v>316542700</v>
      </c>
      <c r="E82" s="80">
        <f t="shared" si="0"/>
        <v>0.9614870816652593</v>
      </c>
      <c r="F82" s="25"/>
      <c r="G82" s="26"/>
    </row>
    <row r="83" spans="1:7" ht="144.75" customHeight="1">
      <c r="A83" s="88" t="s">
        <v>105</v>
      </c>
      <c r="B83" s="89" t="s">
        <v>151</v>
      </c>
      <c r="C83" s="90">
        <v>6451000</v>
      </c>
      <c r="D83" s="55">
        <v>6066957.02</v>
      </c>
      <c r="E83" s="80">
        <f t="shared" si="0"/>
        <v>0.9404676825298403</v>
      </c>
      <c r="F83" s="25"/>
      <c r="G83" s="26"/>
    </row>
    <row r="84" spans="1:7" ht="168" customHeight="1">
      <c r="A84" s="88" t="s">
        <v>152</v>
      </c>
      <c r="B84" s="39" t="s">
        <v>153</v>
      </c>
      <c r="C84" s="92">
        <v>3689000</v>
      </c>
      <c r="D84" s="55">
        <v>3688200</v>
      </c>
      <c r="E84" s="80">
        <f t="shared" si="0"/>
        <v>0.9997831390620765</v>
      </c>
      <c r="F84" s="25"/>
      <c r="G84" s="26"/>
    </row>
    <row r="85" spans="1:7" ht="142.5" customHeight="1">
      <c r="A85" s="93" t="s">
        <v>106</v>
      </c>
      <c r="B85" s="89" t="s">
        <v>154</v>
      </c>
      <c r="C85" s="91">
        <v>922100</v>
      </c>
      <c r="D85" s="55">
        <v>922050</v>
      </c>
      <c r="E85" s="80">
        <f t="shared" si="0"/>
        <v>0.9999457759462097</v>
      </c>
      <c r="F85" s="25"/>
      <c r="G85" s="26"/>
    </row>
    <row r="86" spans="1:7" ht="119.25" customHeight="1">
      <c r="A86" s="86" t="s">
        <v>107</v>
      </c>
      <c r="B86" s="40" t="s">
        <v>0</v>
      </c>
      <c r="C86" s="94">
        <v>3786000</v>
      </c>
      <c r="D86" s="55">
        <v>3785067</v>
      </c>
      <c r="E86" s="80">
        <f t="shared" si="0"/>
        <v>0.9997535657686213</v>
      </c>
      <c r="F86" s="25"/>
      <c r="G86" s="26"/>
    </row>
    <row r="87" spans="1:7" ht="22.5" customHeight="1">
      <c r="A87" s="81" t="s">
        <v>35</v>
      </c>
      <c r="B87" s="45" t="s">
        <v>108</v>
      </c>
      <c r="C87" s="55">
        <f>C88+C89+C90</f>
        <v>5811589</v>
      </c>
      <c r="D87" s="55">
        <f>D88+D89+D90</f>
        <v>5584700.720000001</v>
      </c>
      <c r="E87" s="80">
        <f t="shared" si="0"/>
        <v>0.9609593383152182</v>
      </c>
      <c r="F87" s="25">
        <v>0</v>
      </c>
      <c r="G87" s="26"/>
    </row>
    <row r="88" spans="1:7" ht="127.5" customHeight="1">
      <c r="A88" s="77" t="s">
        <v>2</v>
      </c>
      <c r="B88" s="76" t="s">
        <v>1</v>
      </c>
      <c r="C88" s="99">
        <v>2911589</v>
      </c>
      <c r="D88" s="55">
        <v>2900400.72</v>
      </c>
      <c r="E88" s="80">
        <f t="shared" si="0"/>
        <v>0.9961573285240466</v>
      </c>
      <c r="F88" s="25"/>
      <c r="G88" s="26"/>
    </row>
    <row r="89" spans="1:7" ht="180.75" customHeight="1">
      <c r="A89" s="77" t="s">
        <v>123</v>
      </c>
      <c r="B89" s="38" t="s">
        <v>128</v>
      </c>
      <c r="C89" s="85">
        <v>400000</v>
      </c>
      <c r="D89" s="55">
        <v>184300</v>
      </c>
      <c r="E89" s="80">
        <f t="shared" si="0"/>
        <v>0.46075</v>
      </c>
      <c r="F89" s="25"/>
      <c r="G89" s="26"/>
    </row>
    <row r="90" spans="1:7" ht="58.5" customHeight="1">
      <c r="A90" s="95" t="s">
        <v>3</v>
      </c>
      <c r="B90" s="96" t="s">
        <v>36</v>
      </c>
      <c r="C90" s="97">
        <v>2500000</v>
      </c>
      <c r="D90" s="55">
        <v>2500000</v>
      </c>
      <c r="E90" s="80">
        <f>D90/C90</f>
        <v>1</v>
      </c>
      <c r="F90" s="25"/>
      <c r="G90" s="26"/>
    </row>
    <row r="91" spans="1:7" ht="63" customHeight="1">
      <c r="A91" s="95" t="s">
        <v>8</v>
      </c>
      <c r="B91" s="41" t="s">
        <v>9</v>
      </c>
      <c r="C91" s="55"/>
      <c r="D91" s="55">
        <f>D92</f>
        <v>-2003519.51</v>
      </c>
      <c r="E91" s="80"/>
      <c r="F91" s="25"/>
      <c r="G91" s="26"/>
    </row>
    <row r="92" spans="1:7" ht="81.75" customHeight="1">
      <c r="A92" s="81" t="s">
        <v>4</v>
      </c>
      <c r="B92" s="98" t="s">
        <v>74</v>
      </c>
      <c r="C92" s="57"/>
      <c r="D92" s="57">
        <v>-2003519.51</v>
      </c>
      <c r="E92" s="80"/>
      <c r="F92" s="25"/>
      <c r="G92" s="26"/>
    </row>
    <row r="93" spans="1:7" ht="45" customHeight="1">
      <c r="A93" s="42"/>
      <c r="B93" s="7"/>
      <c r="C93" s="43"/>
      <c r="D93" s="43"/>
      <c r="E93" s="65"/>
      <c r="F93" s="44"/>
      <c r="G93" s="26"/>
    </row>
    <row r="94" spans="1:6" ht="77.25" customHeight="1">
      <c r="A94" s="109" t="s">
        <v>165</v>
      </c>
      <c r="B94" s="109"/>
      <c r="C94" s="110" t="s">
        <v>164</v>
      </c>
      <c r="D94" s="110"/>
      <c r="E94" s="110"/>
      <c r="F94" s="6"/>
    </row>
    <row r="95" spans="1:6" ht="12.75" customHeight="1">
      <c r="A95" s="5"/>
      <c r="B95" s="7"/>
      <c r="C95" s="8"/>
      <c r="D95" s="9"/>
      <c r="E95" s="9"/>
      <c r="F95" s="10"/>
    </row>
    <row r="96" spans="1:6" ht="12.75" customHeight="1">
      <c r="A96" s="5"/>
      <c r="B96" s="7"/>
      <c r="C96" s="8"/>
      <c r="D96" s="9"/>
      <c r="E96" s="9"/>
      <c r="F96" s="10"/>
    </row>
    <row r="97" spans="1:6" ht="12.75" customHeight="1">
      <c r="A97" s="5"/>
      <c r="B97" s="7"/>
      <c r="C97" s="8"/>
      <c r="D97" s="9"/>
      <c r="E97" s="9"/>
      <c r="F97" s="10"/>
    </row>
    <row r="98" spans="1:6" ht="12.75" customHeight="1">
      <c r="A98" s="5"/>
      <c r="B98" s="7"/>
      <c r="C98" s="8"/>
      <c r="D98" s="9"/>
      <c r="E98" s="9"/>
      <c r="F98" s="10"/>
    </row>
    <row r="99" spans="1:6" ht="12.75" customHeight="1">
      <c r="A99" s="5"/>
      <c r="B99" s="7"/>
      <c r="C99" s="8"/>
      <c r="D99" s="9"/>
      <c r="E99" s="9"/>
      <c r="F99" s="10"/>
    </row>
    <row r="100" spans="1:6" ht="12.75" customHeight="1">
      <c r="A100" s="5"/>
      <c r="B100" s="7"/>
      <c r="C100" s="8"/>
      <c r="D100" s="9"/>
      <c r="E100" s="9"/>
      <c r="F100" s="10"/>
    </row>
    <row r="101" spans="1:6" ht="12.75" customHeight="1">
      <c r="A101" s="5"/>
      <c r="B101" s="7"/>
      <c r="C101" s="8"/>
      <c r="D101" s="9"/>
      <c r="E101" s="9"/>
      <c r="F101" s="10"/>
    </row>
    <row r="102" spans="1:6" ht="12.75" customHeight="1">
      <c r="A102" s="5"/>
      <c r="B102" s="11"/>
      <c r="C102" s="8"/>
      <c r="D102" s="9"/>
      <c r="E102" s="9"/>
      <c r="F102" s="10"/>
    </row>
    <row r="103" spans="1:6" ht="20.25">
      <c r="A103" s="5"/>
      <c r="B103" s="11"/>
      <c r="C103" s="9"/>
      <c r="D103" s="9"/>
      <c r="E103" s="9"/>
      <c r="F103" s="10"/>
    </row>
    <row r="104" spans="1:6" ht="20.25">
      <c r="A104" s="5"/>
      <c r="B104" s="12"/>
      <c r="C104" s="9"/>
      <c r="D104" s="9"/>
      <c r="E104" s="9"/>
      <c r="F104" s="10"/>
    </row>
    <row r="105" spans="1:6" ht="20.25">
      <c r="A105" s="12"/>
      <c r="B105" s="12"/>
      <c r="C105" s="13"/>
      <c r="D105" s="14"/>
      <c r="E105" s="14"/>
      <c r="F105" s="12"/>
    </row>
    <row r="106" spans="1:6" ht="20.25">
      <c r="A106" s="12"/>
      <c r="B106" s="12"/>
      <c r="C106" s="13"/>
      <c r="D106" s="14"/>
      <c r="E106" s="14"/>
      <c r="F106" s="12"/>
    </row>
    <row r="107" spans="1:6" ht="20.25">
      <c r="A107" s="12"/>
      <c r="B107" s="12"/>
      <c r="C107" s="13"/>
      <c r="D107" s="14"/>
      <c r="E107" s="14"/>
      <c r="F107" s="12"/>
    </row>
    <row r="108" spans="1:6" ht="20.25">
      <c r="A108" s="12"/>
      <c r="B108" s="12"/>
      <c r="C108" s="13"/>
      <c r="D108" s="14"/>
      <c r="E108" s="14"/>
      <c r="F108" s="12"/>
    </row>
    <row r="109" spans="1:6" ht="20.25">
      <c r="A109" s="12"/>
      <c r="B109" s="12"/>
      <c r="C109" s="13"/>
      <c r="D109" s="14"/>
      <c r="E109" s="14"/>
      <c r="F109" s="12"/>
    </row>
    <row r="110" spans="1:6" ht="20.25">
      <c r="A110" s="12"/>
      <c r="C110" s="13"/>
      <c r="D110" s="14"/>
      <c r="E110" s="14"/>
      <c r="F110" s="12"/>
    </row>
  </sheetData>
  <sheetProtection/>
  <mergeCells count="9">
    <mergeCell ref="A12:G12"/>
    <mergeCell ref="A94:B94"/>
    <mergeCell ref="C94:E94"/>
    <mergeCell ref="D1:E1"/>
    <mergeCell ref="D2:E2"/>
    <mergeCell ref="D4:E4"/>
    <mergeCell ref="D3:E3"/>
    <mergeCell ref="D5:E5"/>
    <mergeCell ref="D6:E6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2016-03-17T11:28:27Z</cp:lastPrinted>
  <dcterms:created xsi:type="dcterms:W3CDTF">1996-10-08T23:32:33Z</dcterms:created>
  <dcterms:modified xsi:type="dcterms:W3CDTF">2016-08-08T13:05:25Z</dcterms:modified>
  <cp:category/>
  <cp:version/>
  <cp:contentType/>
  <cp:contentStatus/>
</cp:coreProperties>
</file>