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Уточнение от 16.08.2024\"/>
    </mc:Choice>
  </mc:AlternateContent>
  <bookViews>
    <workbookView xWindow="0" yWindow="0" windowWidth="28800" windowHeight="11835"/>
  </bookViews>
  <sheets>
    <sheet name="субсиии,субвенции 2024-2026" sheetId="1" r:id="rId1"/>
  </sheets>
  <definedNames>
    <definedName name="_xlnm.Print_Area" localSheetId="0">'субсиии,субвенции 2024-2026'!$A$1:$D$81</definedName>
  </definedNames>
  <calcPr calcId="152511"/>
</workbook>
</file>

<file path=xl/calcChain.xml><?xml version="1.0" encoding="utf-8"?>
<calcChain xmlns="http://schemas.openxmlformats.org/spreadsheetml/2006/main">
  <c r="D78" i="1" l="1"/>
  <c r="D80" i="1" s="1"/>
  <c r="C78" i="1"/>
  <c r="B75" i="1"/>
  <c r="B74" i="1"/>
  <c r="B78" i="1" s="1"/>
  <c r="B80" i="1" s="1"/>
  <c r="B67" i="1"/>
  <c r="C63" i="1"/>
  <c r="B63" i="1"/>
  <c r="B59" i="1"/>
  <c r="B58" i="1"/>
  <c r="D51" i="1"/>
  <c r="C51" i="1"/>
  <c r="B51" i="1"/>
  <c r="D50" i="1"/>
  <c r="C50" i="1"/>
  <c r="B50" i="1"/>
  <c r="B48" i="1"/>
  <c r="D47" i="1"/>
  <c r="C47" i="1"/>
  <c r="B47" i="1"/>
  <c r="D45" i="1"/>
  <c r="D67" i="1" s="1"/>
  <c r="C45" i="1"/>
  <c r="C67" i="1" s="1"/>
  <c r="B45" i="1"/>
  <c r="B41" i="1"/>
  <c r="B39" i="1"/>
  <c r="D38" i="1"/>
  <c r="C38" i="1"/>
  <c r="B38" i="1"/>
  <c r="D32" i="1"/>
  <c r="C32" i="1"/>
  <c r="B32" i="1"/>
  <c r="B31" i="1"/>
  <c r="D28" i="1"/>
  <c r="C28" i="1"/>
  <c r="B28" i="1"/>
  <c r="D27" i="1"/>
  <c r="C27" i="1"/>
  <c r="B27" i="1"/>
  <c r="B26" i="1"/>
  <c r="D25" i="1"/>
  <c r="D41" i="1" s="1"/>
  <c r="C25" i="1"/>
  <c r="C41" i="1" s="1"/>
  <c r="B25" i="1"/>
  <c r="C80" i="1" l="1"/>
</calcChain>
</file>

<file path=xl/sharedStrings.xml><?xml version="1.0" encoding="utf-8"?>
<sst xmlns="http://schemas.openxmlformats.org/spreadsheetml/2006/main" count="80" uniqueCount="69">
  <si>
    <t>Приложение 5</t>
  </si>
  <si>
    <t>к решению Совета депутатов</t>
  </si>
  <si>
    <t>городского округа Серебряные Пруды</t>
  </si>
  <si>
    <t>Московской области</t>
  </si>
  <si>
    <t>"О внесении изменений в решение Совета депутатов городского округа Серебряные Пруды Московской области от 25.12.2023 года № 146/22 "О бюджете городского округа Серебряные Пруды  Московской области на 2024 год и на плановый период 2025 и 2026 годов"</t>
  </si>
  <si>
    <t>"Приложение 5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</si>
  <si>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</si>
  <si>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</si>
  <si>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(в редакции решения  Совета депутатов городского округа Серебряные Пруды Московской области</t>
  </si>
  <si>
    <t>Субвенции, субсидии и иные межбюджетные трансферты, предоставляемые городскому округу Серебряные Пруды Московской области из бюджета Московской области на 2024 год и на плановый период 2025 и 2026 годов</t>
  </si>
  <si>
    <t>1.1 Предельные размеры субвенций, предоставляемых городскому округу Серебряные Пруды 
Московской области из бюджета Московской области</t>
  </si>
  <si>
    <t>Наименование субвенции</t>
  </si>
  <si>
    <t>2024 год</t>
  </si>
  <si>
    <t>2025 год</t>
  </si>
  <si>
    <t>2026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</si>
  <si>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</si>
  <si>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</si>
  <si>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</si>
  <si>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</si>
  <si>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</si>
  <si>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</si>
  <si>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</si>
  <si>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Предоставление жилищного сертификата и единовременной социальной выплаты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</si>
  <si>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</si>
  <si>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</si>
  <si>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</si>
  <si>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</si>
  <si>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</si>
  <si>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</si>
  <si>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</si>
  <si>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</si>
  <si>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</si>
  <si>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Итого</t>
  </si>
  <si>
    <t>1.2 Предельные размеры субсидий, предоставляемых городскому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</si>
  <si>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</si>
  <si>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</si>
  <si>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</si>
  <si>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</si>
  <si>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</si>
  <si>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</si>
  <si>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</si>
  <si>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</si>
  <si>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</si>
  <si>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</si>
  <si>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</si>
  <si>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</si>
  <si>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</si>
  <si>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Строительство и реконструкция объектов водоснабжения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</si>
  <si>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</si>
  <si>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Субсидия на капитальный ремонт сетей водоснабжения, водоотведения, теплоснабжения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</si>
  <si>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</si>
  <si>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</si>
  <si>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строительству и реконструкции объектов теплоснабжения</t>
  </si>
  <si>
    <t xml:space="preserve">Реализация мероприятий по капитальному ремонту объектов теплоснабжения 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</si>
  <si>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</si>
  <si>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Реализация мероприятий по капитальному ремонту сетей теплоснабжения на территории муниципальных образований</t>
  </si>
  <si>
    <t xml:space="preserve">Итого </t>
  </si>
  <si>
    <t>1.3 Иные межбюджетные трансферты, предоставляемых городскому округу Серебряные Пруды Московской области из бюджета Московской области</t>
  </si>
  <si>
    <t>Наименование иных межбюджетных трансфертов</t>
  </si>
  <si>
    <t>Обеспечение условий для функционирования центров образования естественно-научной и технологической направленностей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</si>
  <si>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</si>
  <si>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Государственная поддержка отрасли культуры (в части поддержки лучших сельских учреждений культуры)</t>
  </si>
  <si>
    <t>Государственная поддержка отрасли культуры (в части поддержки лучших работников сельских учреждений культуры)</t>
  </si>
  <si>
    <t>Финансовое обеспечение расходов в связи с освобождением семей отдельных категорий граждан от платы, взымаемой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</si>
  <si>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Реализация первоочередных мероприятий по капитальному ремонту, приобретению, монтажу и вводу в эксплуатацию объектов теплоснабжения ( в том числе технологическое присоединение)</t>
  </si>
  <si>
    <t>Всего межбюджетных трансфертов</t>
  </si>
  <si>
    <t>".</t>
  </si>
  <si>
    <t>от 16.08.2024 № 199/32</t>
  </si>
  <si>
    <t>от 16.08.2024 № 199/32)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</si>
</sst>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0"/>
    <numFmt numFmtId="166" formatCode="#,##0.000000"/>
  </numFmts>
  <fonts count="28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2"/>
      <name val="Arial"/>
    </font>
    <font>
      <sz val="14"/>
      <name val="Arial"/>
    </font>
    <font>
      <b/>
      <sz val="14"/>
      <name val="Arial"/>
    </font>
    <font>
      <b/>
      <sz val="12"/>
      <name val="Times New Roman"/>
    </font>
    <font>
      <sz val="12"/>
      <name val="Times New Roman"/>
    </font>
    <font>
      <sz val="10"/>
      <color indexed="2"/>
      <name val="Arial"/>
    </font>
    <font>
      <b/>
      <sz val="12"/>
      <color indexed="2"/>
      <name val="Times New Roman"/>
    </font>
    <font>
      <sz val="14"/>
      <color indexed="2"/>
      <name val="Arial"/>
    </font>
    <font>
      <sz val="14"/>
      <name val="Times New Roman"/>
    </font>
    <font>
      <sz val="11"/>
      <name val="Times New Roman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theme="0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82">
    <xf numFmtId="0" fontId="0" fillId="0" borderId="0" xfId="0"/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right"/>
    </xf>
    <xf numFmtId="0" fontId="13" fillId="24" borderId="0" xfId="0" applyFont="1" applyFill="1"/>
    <xf numFmtId="0" fontId="0" fillId="24" borderId="0" xfId="0" applyFill="1"/>
    <xf numFmtId="164" fontId="17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13" fillId="0" borderId="0" xfId="0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19" fillId="0" borderId="0" xfId="0" applyFont="1" applyAlignment="1">
      <alignment wrapText="1"/>
    </xf>
    <xf numFmtId="0" fontId="13" fillId="0" borderId="0" xfId="0" applyFont="1"/>
    <xf numFmtId="0" fontId="21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24" borderId="10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165" fontId="22" fillId="0" borderId="10" xfId="0" applyNumberFormat="1" applyFont="1" applyBorder="1" applyAlignment="1">
      <alignment horizontal="center" vertical="center" wrapText="1"/>
    </xf>
    <xf numFmtId="165" fontId="22" fillId="24" borderId="10" xfId="0" applyNumberFormat="1" applyFont="1" applyFill="1" applyBorder="1" applyAlignment="1">
      <alignment horizontal="center" vertical="center"/>
    </xf>
    <xf numFmtId="165" fontId="13" fillId="24" borderId="11" xfId="0" applyNumberFormat="1" applyFont="1" applyFill="1" applyBorder="1" applyAlignment="1">
      <alignment horizontal="center" vertical="center"/>
    </xf>
    <xf numFmtId="165" fontId="22" fillId="24" borderId="10" xfId="0" applyNumberFormat="1" applyFont="1" applyFill="1" applyBorder="1" applyAlignment="1">
      <alignment horizontal="center" vertical="center" wrapText="1"/>
    </xf>
    <xf numFmtId="165" fontId="13" fillId="24" borderId="12" xfId="0" applyNumberFormat="1" applyFont="1" applyFill="1" applyBorder="1" applyAlignment="1">
      <alignment horizontal="center" vertical="center"/>
    </xf>
    <xf numFmtId="4" fontId="22" fillId="0" borderId="10" xfId="0" applyNumberFormat="1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165" fontId="22" fillId="0" borderId="13" xfId="0" applyNumberFormat="1" applyFont="1" applyBorder="1" applyAlignment="1">
      <alignment horizontal="center" vertical="center" wrapText="1"/>
    </xf>
    <xf numFmtId="2" fontId="22" fillId="0" borderId="10" xfId="0" applyNumberFormat="1" applyFont="1" applyBorder="1" applyAlignment="1">
      <alignment horizontal="left" vertical="center" wrapText="1"/>
    </xf>
    <xf numFmtId="0" fontId="21" fillId="0" borderId="14" xfId="0" applyFont="1" applyBorder="1" applyAlignment="1">
      <alignment horizontal="center" vertical="center" wrapText="1"/>
    </xf>
    <xf numFmtId="165" fontId="21" fillId="0" borderId="14" xfId="0" applyNumberFormat="1" applyFont="1" applyBorder="1" applyAlignment="1">
      <alignment horizontal="center" vertical="center" wrapText="1"/>
    </xf>
    <xf numFmtId="165" fontId="21" fillId="24" borderId="10" xfId="0" applyNumberFormat="1" applyFont="1" applyFill="1" applyBorder="1" applyAlignment="1">
      <alignment horizontal="center" vertical="center" wrapText="1"/>
    </xf>
    <xf numFmtId="165" fontId="21" fillId="24" borderId="12" xfId="0" applyNumberFormat="1" applyFont="1" applyFill="1" applyBorder="1" applyAlignment="1">
      <alignment horizontal="center" vertical="center" wrapText="1"/>
    </xf>
    <xf numFmtId="4" fontId="21" fillId="0" borderId="10" xfId="0" applyNumberFormat="1" applyFont="1" applyBorder="1" applyAlignment="1">
      <alignment horizontal="center" vertical="center" wrapText="1"/>
    </xf>
    <xf numFmtId="4" fontId="21" fillId="24" borderId="10" xfId="0" applyNumberFormat="1" applyFont="1" applyFill="1" applyBorder="1" applyAlignment="1">
      <alignment horizontal="center" vertical="center" wrapText="1"/>
    </xf>
    <xf numFmtId="0" fontId="13" fillId="24" borderId="12" xfId="0" applyFont="1" applyFill="1" applyBorder="1" applyAlignment="1">
      <alignment horizontal="center" vertical="center"/>
    </xf>
    <xf numFmtId="0" fontId="13" fillId="24" borderId="15" xfId="0" applyFont="1" applyFill="1" applyBorder="1" applyAlignment="1">
      <alignment horizontal="center" vertical="center"/>
    </xf>
    <xf numFmtId="166" fontId="22" fillId="0" borderId="10" xfId="0" applyNumberFormat="1" applyFont="1" applyBorder="1" applyAlignment="1">
      <alignment horizontal="center" vertical="center"/>
    </xf>
    <xf numFmtId="166" fontId="22" fillId="24" borderId="10" xfId="0" applyNumberFormat="1" applyFont="1" applyFill="1" applyBorder="1" applyAlignment="1">
      <alignment horizontal="center" vertical="center"/>
    </xf>
    <xf numFmtId="166" fontId="13" fillId="24" borderId="11" xfId="0" applyNumberFormat="1" applyFont="1" applyFill="1" applyBorder="1" applyAlignment="1">
      <alignment horizontal="center" vertical="center"/>
    </xf>
    <xf numFmtId="165" fontId="22" fillId="0" borderId="10" xfId="0" applyNumberFormat="1" applyFont="1" applyBorder="1" applyAlignment="1">
      <alignment horizontal="center" vertical="center"/>
    </xf>
    <xf numFmtId="0" fontId="22" fillId="24" borderId="10" xfId="0" applyFont="1" applyFill="1" applyBorder="1" applyAlignment="1">
      <alignment horizontal="left" vertical="center" wrapText="1"/>
    </xf>
    <xf numFmtId="165" fontId="22" fillId="24" borderId="16" xfId="0" applyNumberFormat="1" applyFont="1" applyFill="1" applyBorder="1" applyAlignment="1">
      <alignment horizontal="center" vertical="center"/>
    </xf>
    <xf numFmtId="165" fontId="22" fillId="0" borderId="13" xfId="0" applyNumberFormat="1" applyFont="1" applyBorder="1" applyAlignment="1">
      <alignment horizontal="center" vertical="center"/>
    </xf>
    <xf numFmtId="165" fontId="22" fillId="24" borderId="17" xfId="0" applyNumberFormat="1" applyFont="1" applyFill="1" applyBorder="1" applyAlignment="1">
      <alignment horizontal="center" vertical="center"/>
    </xf>
    <xf numFmtId="0" fontId="22" fillId="0" borderId="17" xfId="0" applyFont="1" applyBorder="1" applyAlignment="1">
      <alignment horizontal="left" vertical="center" wrapText="1"/>
    </xf>
    <xf numFmtId="165" fontId="22" fillId="0" borderId="12" xfId="0" applyNumberFormat="1" applyFont="1" applyBorder="1" applyAlignment="1">
      <alignment horizontal="center" vertical="center"/>
    </xf>
    <xf numFmtId="165" fontId="22" fillId="24" borderId="12" xfId="0" applyNumberFormat="1" applyFont="1" applyFill="1" applyBorder="1" applyAlignment="1">
      <alignment horizontal="center" vertical="center"/>
    </xf>
    <xf numFmtId="0" fontId="22" fillId="0" borderId="12" xfId="0" applyFont="1" applyBorder="1" applyAlignment="1">
      <alignment horizontal="left" vertical="center" wrapText="1"/>
    </xf>
    <xf numFmtId="4" fontId="22" fillId="24" borderId="12" xfId="0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/>
    </xf>
    <xf numFmtId="165" fontId="22" fillId="24" borderId="17" xfId="0" applyNumberFormat="1" applyFont="1" applyFill="1" applyBorder="1" applyAlignment="1">
      <alignment horizontal="center" vertical="center" wrapText="1"/>
    </xf>
    <xf numFmtId="165" fontId="22" fillId="0" borderId="16" xfId="0" applyNumberFormat="1" applyFont="1" applyBorder="1" applyAlignment="1">
      <alignment horizontal="center" vertical="center" wrapText="1"/>
    </xf>
    <xf numFmtId="165" fontId="22" fillId="24" borderId="12" xfId="0" applyNumberFormat="1" applyFont="1" applyFill="1" applyBorder="1" applyAlignment="1">
      <alignment horizontal="center" vertical="center" wrapText="1"/>
    </xf>
    <xf numFmtId="165" fontId="21" fillId="0" borderId="10" xfId="0" applyNumberFormat="1" applyFont="1" applyBorder="1" applyAlignment="1">
      <alignment horizontal="center" vertical="center" wrapText="1"/>
    </xf>
    <xf numFmtId="165" fontId="18" fillId="24" borderId="10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165" fontId="21" fillId="0" borderId="10" xfId="0" applyNumberFormat="1" applyFont="1" applyBorder="1" applyAlignment="1">
      <alignment horizontal="center" vertical="center"/>
    </xf>
    <xf numFmtId="165" fontId="21" fillId="24" borderId="10" xfId="0" applyNumberFormat="1" applyFont="1" applyFill="1" applyBorder="1" applyAlignment="1">
      <alignment horizontal="center" vertical="center"/>
    </xf>
    <xf numFmtId="165" fontId="21" fillId="24" borderId="12" xfId="0" applyNumberFormat="1" applyFont="1" applyFill="1" applyBorder="1" applyAlignment="1">
      <alignment horizontal="center" vertical="center"/>
    </xf>
    <xf numFmtId="0" fontId="23" fillId="0" borderId="0" xfId="0" applyFont="1"/>
    <xf numFmtId="0" fontId="21" fillId="0" borderId="0" xfId="0" applyFont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3" fillId="24" borderId="0" xfId="0" applyFont="1" applyFill="1" applyAlignment="1">
      <alignment horizontal="center" vertical="center"/>
    </xf>
    <xf numFmtId="0" fontId="23" fillId="24" borderId="0" xfId="0" applyFont="1" applyFill="1"/>
    <xf numFmtId="0" fontId="25" fillId="0" borderId="0" xfId="0" applyFont="1"/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5" fillId="24" borderId="0" xfId="0" applyFont="1" applyFill="1" applyAlignment="1">
      <alignment horizontal="center" vertical="center"/>
    </xf>
    <xf numFmtId="0" fontId="19" fillId="24" borderId="0" xfId="0" applyFont="1" applyFill="1" applyAlignment="1">
      <alignment horizontal="center" vertical="center"/>
    </xf>
    <xf numFmtId="0" fontId="25" fillId="24" borderId="0" xfId="0" applyFont="1" applyFill="1"/>
    <xf numFmtId="0" fontId="26" fillId="0" borderId="0" xfId="0" applyFont="1" applyAlignment="1">
      <alignment horizontal="left"/>
    </xf>
    <xf numFmtId="4" fontId="25" fillId="0" borderId="0" xfId="0" applyNumberFormat="1" applyFont="1" applyAlignment="1">
      <alignment horizontal="right"/>
    </xf>
    <xf numFmtId="0" fontId="19" fillId="24" borderId="0" xfId="0" applyFont="1" applyFill="1"/>
    <xf numFmtId="0" fontId="27" fillId="0" borderId="0" xfId="0" applyFont="1" applyAlignment="1">
      <alignment horizontal="left"/>
    </xf>
    <xf numFmtId="4" fontId="23" fillId="0" borderId="0" xfId="0" applyNumberFormat="1" applyFont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vertical="center" wrapText="1"/>
    </xf>
    <xf numFmtId="0" fontId="21" fillId="24" borderId="0" xfId="0" applyFont="1" applyFill="1" applyAlignment="1">
      <alignment horizontal="center" vertical="center" wrapText="1"/>
    </xf>
    <xf numFmtId="164" fontId="13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6"/>
  <sheetViews>
    <sheetView tabSelected="1" zoomScale="90" workbookViewId="0">
      <selection activeCell="I20" sqref="I20"/>
    </sheetView>
  </sheetViews>
  <sheetFormatPr defaultRowHeight="12.75" customHeight="1" x14ac:dyDescent="0.2"/>
  <cols>
    <col min="1" max="1" width="62.28515625" style="1" customWidth="1"/>
    <col min="2" max="2" width="20.28515625" style="2" customWidth="1"/>
    <col min="3" max="3" width="20.5703125" style="3" customWidth="1"/>
    <col min="4" max="4" width="22.85546875" style="3" customWidth="1"/>
    <col min="5" max="16" width="9.140625" style="4"/>
  </cols>
  <sheetData>
    <row r="1" spans="1:4" ht="12.75" customHeight="1" x14ac:dyDescent="0.2">
      <c r="A1" s="5"/>
      <c r="B1" s="5"/>
      <c r="C1" s="81" t="s">
        <v>0</v>
      </c>
      <c r="D1" s="81"/>
    </row>
    <row r="2" spans="1:4" ht="18" customHeight="1" x14ac:dyDescent="0.2">
      <c r="A2" s="5"/>
      <c r="B2" s="5"/>
      <c r="C2" s="81" t="s">
        <v>1</v>
      </c>
      <c r="D2" s="81"/>
    </row>
    <row r="3" spans="1:4" ht="13.5" customHeight="1" x14ac:dyDescent="0.2">
      <c r="A3" s="5"/>
      <c r="B3" s="5"/>
      <c r="C3" s="81" t="s">
        <v>2</v>
      </c>
      <c r="D3" s="81"/>
    </row>
    <row r="4" spans="1:4" ht="12.75" customHeight="1" x14ac:dyDescent="0.2">
      <c r="A4" s="5"/>
      <c r="B4" s="81" t="s">
        <v>3</v>
      </c>
      <c r="C4" s="81"/>
      <c r="D4" s="81"/>
    </row>
    <row r="5" spans="1:4" ht="12.75" customHeight="1" x14ac:dyDescent="0.2">
      <c r="A5" s="5"/>
      <c r="B5" s="5"/>
      <c r="C5" s="81" t="s">
        <v>67</v>
      </c>
      <c r="D5" s="81"/>
    </row>
    <row r="6" spans="1:4" ht="96" customHeight="1" x14ac:dyDescent="0.2">
      <c r="A6" s="5"/>
      <c r="B6" s="5"/>
      <c r="C6" s="80" t="s">
        <v>4</v>
      </c>
      <c r="D6" s="80"/>
    </row>
    <row r="7" spans="1:4" ht="12.75" customHeight="1" x14ac:dyDescent="0.2">
      <c r="A7" s="5"/>
      <c r="B7" s="5"/>
      <c r="C7" s="5"/>
      <c r="D7" s="5"/>
    </row>
    <row r="8" spans="1:4" ht="12.75" customHeight="1" x14ac:dyDescent="0.2">
      <c r="A8" s="5"/>
      <c r="B8" s="81" t="s">
        <v>5</v>
      </c>
      <c r="C8" s="81"/>
      <c r="D8" s="81"/>
    </row>
    <row r="9" spans="1:4" ht="12.75" customHeight="1" x14ac:dyDescent="0.2">
      <c r="A9" s="5"/>
      <c r="B9" s="81" t="s">
        <v>1</v>
      </c>
      <c r="C9" s="81"/>
      <c r="D9" s="81"/>
    </row>
    <row r="10" spans="1:4" ht="12.75" customHeight="1" x14ac:dyDescent="0.2">
      <c r="A10" s="5"/>
      <c r="B10" s="5"/>
      <c r="C10" s="80" t="s">
        <v>2</v>
      </c>
      <c r="D10" s="80"/>
    </row>
    <row r="11" spans="1:4" ht="12.75" customHeight="1" x14ac:dyDescent="0.2">
      <c r="A11" s="6"/>
      <c r="B11" s="6"/>
      <c r="C11" s="6"/>
      <c r="D11" s="7" t="s">
        <v>3</v>
      </c>
    </row>
    <row r="12" spans="1:4" ht="12.75" customHeight="1" x14ac:dyDescent="0.2">
      <c r="A12" s="6"/>
      <c r="B12" s="6"/>
      <c r="C12" s="76" t="s">
        <v>6</v>
      </c>
      <c r="D12" s="76"/>
    </row>
    <row r="13" spans="1:4" ht="12.75" customHeight="1" x14ac:dyDescent="0.2">
      <c r="A13" s="6"/>
      <c r="B13" s="6"/>
      <c r="C13" s="76" t="s">
        <v>7</v>
      </c>
      <c r="D13" s="76"/>
    </row>
    <row r="14" spans="1:4" ht="12.75" hidden="1" customHeight="1" x14ac:dyDescent="0.2">
      <c r="A14" s="8"/>
      <c r="B14" s="8"/>
      <c r="C14" s="76"/>
      <c r="D14" s="76"/>
    </row>
    <row r="15" spans="1:4" ht="9" customHeight="1" x14ac:dyDescent="0.2">
      <c r="A15" s="8"/>
      <c r="B15" s="8"/>
      <c r="C15" s="76"/>
      <c r="D15" s="76"/>
    </row>
    <row r="16" spans="1:4" ht="22.5" customHeight="1" x14ac:dyDescent="0.25">
      <c r="A16" s="9"/>
      <c r="B16" s="9"/>
      <c r="C16" s="76"/>
      <c r="D16" s="76"/>
    </row>
    <row r="17" spans="1:16" ht="41.25" customHeight="1" x14ac:dyDescent="0.25">
      <c r="A17" s="9"/>
      <c r="B17" s="9"/>
      <c r="C17" s="76" t="s">
        <v>8</v>
      </c>
      <c r="D17" s="76"/>
    </row>
    <row r="18" spans="1:16" ht="23.25" customHeight="1" x14ac:dyDescent="0.25">
      <c r="A18" s="9"/>
      <c r="B18" s="9"/>
      <c r="C18" s="76" t="s">
        <v>68</v>
      </c>
      <c r="D18" s="76"/>
    </row>
    <row r="19" spans="1:16" ht="23.25" customHeight="1" x14ac:dyDescent="0.25">
      <c r="A19" s="9"/>
      <c r="B19" s="9"/>
      <c r="C19" s="7"/>
      <c r="D19" s="7"/>
    </row>
    <row r="20" spans="1:16" ht="69.75" customHeight="1" x14ac:dyDescent="0.25">
      <c r="A20" s="77" t="s">
        <v>9</v>
      </c>
      <c r="B20" s="77"/>
      <c r="C20" s="77"/>
      <c r="D20" s="77"/>
    </row>
    <row r="21" spans="1:16" ht="23.25" customHeight="1" x14ac:dyDescent="0.25">
      <c r="A21" s="9"/>
      <c r="B21" s="9"/>
      <c r="C21" s="7"/>
      <c r="D21" s="7"/>
    </row>
    <row r="22" spans="1:16" ht="72" customHeight="1" x14ac:dyDescent="0.2">
      <c r="A22" s="78" t="s">
        <v>10</v>
      </c>
      <c r="B22" s="78"/>
      <c r="C22" s="79"/>
      <c r="D22" s="79"/>
    </row>
    <row r="23" spans="1:16" s="10" customFormat="1" ht="35.25" customHeight="1" x14ac:dyDescent="0.2">
      <c r="A23" s="11" t="s">
        <v>11</v>
      </c>
      <c r="B23" s="12" t="s">
        <v>12</v>
      </c>
      <c r="C23" s="13" t="s">
        <v>13</v>
      </c>
      <c r="D23" s="13" t="s">
        <v>14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s="10" customFormat="1" ht="53.25" customHeight="1" x14ac:dyDescent="0.2">
      <c r="A24" s="14" t="s">
        <v>15</v>
      </c>
      <c r="B24" s="15">
        <v>31</v>
      </c>
      <c r="C24" s="16">
        <v>31</v>
      </c>
      <c r="D24" s="17">
        <v>31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s="10" customFormat="1" ht="62.25" customHeight="1" x14ac:dyDescent="0.2">
      <c r="A25" s="14" t="s">
        <v>16</v>
      </c>
      <c r="B25" s="15">
        <f>5711-5711+5390+267+54</f>
        <v>5711</v>
      </c>
      <c r="C25" s="18">
        <f>5711-5711+5390+267+54</f>
        <v>5711</v>
      </c>
      <c r="D25" s="19">
        <f>5711-5711+5390+267+54</f>
        <v>5711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s="10" customFormat="1" ht="233.25" customHeight="1" x14ac:dyDescent="0.2">
      <c r="A26" s="14" t="s">
        <v>17</v>
      </c>
      <c r="B26" s="15">
        <f>10755+1444</f>
        <v>12199</v>
      </c>
      <c r="C26" s="18">
        <v>10702</v>
      </c>
      <c r="D26" s="19">
        <v>10702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s="10" customFormat="1" ht="186" customHeight="1" x14ac:dyDescent="0.2">
      <c r="A27" s="14" t="s">
        <v>18</v>
      </c>
      <c r="B27" s="15">
        <f>122544-122544+84146+36865+1533+5241+1398+254+194116+44443+6941-2476-799-123-8605-2753-135</f>
        <v>360046</v>
      </c>
      <c r="C27" s="18">
        <f>122544-122544+84146+36865+1533+194116+44443+6941+5241+1398+254</f>
        <v>374937</v>
      </c>
      <c r="D27" s="19">
        <f>122544-122544+84146+36865+1533+5241+1398+254+194116+44443+6941</f>
        <v>374937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s="10" customFormat="1" ht="264" customHeight="1" x14ac:dyDescent="0.2">
      <c r="A28" s="14" t="s">
        <v>19</v>
      </c>
      <c r="B28" s="15">
        <f>523.5+1570.5-523.5-1570.5+523.5+1570.5</f>
        <v>2094</v>
      </c>
      <c r="C28" s="18">
        <f>523.5+1570.5-523.5-1570.5+523.5+1570.5</f>
        <v>2094</v>
      </c>
      <c r="D28" s="19">
        <f>1265.9+1265.9-1265.9-1265.9+1265.9+1265.9</f>
        <v>2531.8000000000002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s="10" customFormat="1" ht="69" customHeight="1" x14ac:dyDescent="0.2">
      <c r="A29" s="20" t="s">
        <v>20</v>
      </c>
      <c r="B29" s="15">
        <v>1951.93</v>
      </c>
      <c r="C29" s="16">
        <v>2020.13</v>
      </c>
      <c r="D29" s="19">
        <v>2129.87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s="10" customFormat="1" ht="87.75" customHeight="1" x14ac:dyDescent="0.2">
      <c r="A30" s="20" t="s">
        <v>21</v>
      </c>
      <c r="B30" s="15">
        <v>2392</v>
      </c>
      <c r="C30" s="16">
        <v>2411</v>
      </c>
      <c r="D30" s="19">
        <v>2426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ht="51.75" customHeight="1" x14ac:dyDescent="0.2">
      <c r="A31" s="14" t="s">
        <v>22</v>
      </c>
      <c r="B31" s="15">
        <f>6072+1412+12474</f>
        <v>19958</v>
      </c>
      <c r="C31" s="18">
        <v>0</v>
      </c>
      <c r="D31" s="19">
        <v>2024</v>
      </c>
    </row>
    <row r="32" spans="1:16" ht="59.25" customHeight="1" x14ac:dyDescent="0.2">
      <c r="A32" s="14" t="s">
        <v>23</v>
      </c>
      <c r="B32" s="15">
        <f>749+302</f>
        <v>1051</v>
      </c>
      <c r="C32" s="18">
        <f>748+244</f>
        <v>992</v>
      </c>
      <c r="D32" s="19">
        <f>748+244</f>
        <v>992</v>
      </c>
    </row>
    <row r="33" spans="1:16" ht="59.25" customHeight="1" x14ac:dyDescent="0.2">
      <c r="A33" s="14" t="s">
        <v>24</v>
      </c>
      <c r="B33" s="15">
        <v>1079</v>
      </c>
      <c r="C33" s="18">
        <v>1079</v>
      </c>
      <c r="D33" s="19">
        <v>1079</v>
      </c>
    </row>
    <row r="34" spans="1:16" ht="51.75" customHeight="1" x14ac:dyDescent="0.2">
      <c r="A34" s="14" t="s">
        <v>25</v>
      </c>
      <c r="B34" s="15">
        <v>0</v>
      </c>
      <c r="C34" s="18">
        <v>0</v>
      </c>
      <c r="D34" s="19">
        <v>476.69400000000002</v>
      </c>
    </row>
    <row r="35" spans="1:16" ht="77.25" customHeight="1" x14ac:dyDescent="0.2">
      <c r="A35" s="14" t="s">
        <v>26</v>
      </c>
      <c r="B35" s="15">
        <v>152</v>
      </c>
      <c r="C35" s="16">
        <v>152</v>
      </c>
      <c r="D35" s="19">
        <v>152</v>
      </c>
    </row>
    <row r="36" spans="1:16" ht="93" customHeight="1" x14ac:dyDescent="0.2">
      <c r="A36" s="14" t="s">
        <v>27</v>
      </c>
      <c r="B36" s="15">
        <v>4481</v>
      </c>
      <c r="C36" s="18">
        <v>4481</v>
      </c>
      <c r="D36" s="19">
        <v>4481</v>
      </c>
    </row>
    <row r="37" spans="1:16" ht="106.5" customHeight="1" x14ac:dyDescent="0.2">
      <c r="A37" s="14" t="s">
        <v>28</v>
      </c>
      <c r="B37" s="15">
        <v>10.39</v>
      </c>
      <c r="C37" s="18">
        <v>10.39</v>
      </c>
      <c r="D37" s="19">
        <v>10.39</v>
      </c>
    </row>
    <row r="38" spans="1:16" ht="79.5" customHeight="1" x14ac:dyDescent="0.2">
      <c r="A38" s="21" t="s">
        <v>29</v>
      </c>
      <c r="B38" s="22">
        <f>-123+123</f>
        <v>0</v>
      </c>
      <c r="C38" s="18">
        <f>-123+123</f>
        <v>0</v>
      </c>
      <c r="D38" s="19">
        <f>-123+123</f>
        <v>0</v>
      </c>
    </row>
    <row r="39" spans="1:16" ht="90" customHeight="1" x14ac:dyDescent="0.2">
      <c r="A39" s="14" t="s">
        <v>30</v>
      </c>
      <c r="B39" s="15">
        <f>1585+165</f>
        <v>1750</v>
      </c>
      <c r="C39" s="18">
        <v>1585</v>
      </c>
      <c r="D39" s="19">
        <v>1585</v>
      </c>
    </row>
    <row r="40" spans="1:16" ht="50.25" customHeight="1" x14ac:dyDescent="0.2">
      <c r="A40" s="23" t="s">
        <v>31</v>
      </c>
      <c r="B40" s="15">
        <v>550</v>
      </c>
      <c r="C40" s="18">
        <v>550</v>
      </c>
      <c r="D40" s="19">
        <v>550</v>
      </c>
    </row>
    <row r="41" spans="1:16" ht="22.5" customHeight="1" x14ac:dyDescent="0.2">
      <c r="A41" s="24" t="s">
        <v>32</v>
      </c>
      <c r="B41" s="25">
        <f>SUM(B24:B40)</f>
        <v>413456.32</v>
      </c>
      <c r="C41" s="26">
        <f>SUM(C24:C40)</f>
        <v>406755.52</v>
      </c>
      <c r="D41" s="27">
        <f>SUM(D24:D40)</f>
        <v>409818.75400000002</v>
      </c>
    </row>
    <row r="42" spans="1:16" ht="15.75" x14ac:dyDescent="0.2">
      <c r="A42" s="11"/>
      <c r="B42" s="28"/>
      <c r="C42" s="29"/>
      <c r="D42" s="30"/>
    </row>
    <row r="43" spans="1:16" ht="48" customHeight="1" x14ac:dyDescent="0.2">
      <c r="A43" s="74" t="s">
        <v>33</v>
      </c>
      <c r="B43" s="74"/>
      <c r="C43" s="75"/>
      <c r="D43" s="31"/>
    </row>
    <row r="44" spans="1:16" ht="28.5" customHeight="1" x14ac:dyDescent="0.2">
      <c r="A44" s="11" t="s">
        <v>34</v>
      </c>
      <c r="B44" s="12" t="s">
        <v>12</v>
      </c>
      <c r="C44" s="13" t="s">
        <v>13</v>
      </c>
      <c r="D44" s="13" t="s">
        <v>14</v>
      </c>
    </row>
    <row r="45" spans="1:16" s="10" customFormat="1" ht="66" customHeight="1" x14ac:dyDescent="0.2">
      <c r="A45" s="14" t="s">
        <v>35</v>
      </c>
      <c r="B45" s="32">
        <f>43.68+55.6-43.68-55.6+43.68048+55.59333</f>
        <v>99.273809999999997</v>
      </c>
      <c r="C45" s="33">
        <f>46.78+54.93-46.78-54.93+46.7862+54.92294</f>
        <v>101.70914</v>
      </c>
      <c r="D45" s="34">
        <f>50.89+50.89-50.89-50.89+50.88969+50.88969</f>
        <v>101.77938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s="10" customFormat="1" ht="54" customHeight="1" x14ac:dyDescent="0.2">
      <c r="A46" s="14" t="s">
        <v>36</v>
      </c>
      <c r="B46" s="15">
        <v>4256</v>
      </c>
      <c r="C46" s="18">
        <v>4496</v>
      </c>
      <c r="D46" s="19">
        <v>4688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s="10" customFormat="1" ht="54.75" customHeight="1" x14ac:dyDescent="0.2">
      <c r="A47" s="14" t="s">
        <v>37</v>
      </c>
      <c r="B47" s="15">
        <f>4041.06369+6655.86961</f>
        <v>10696.933300000001</v>
      </c>
      <c r="C47" s="18">
        <f>4532.34667+6798.52001</f>
        <v>11330.866679999999</v>
      </c>
      <c r="D47" s="19">
        <f>4979.39082+6224.23853</f>
        <v>11203.629349999999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s="10" customFormat="1" ht="66" customHeight="1" x14ac:dyDescent="0.2">
      <c r="A48" s="14" t="s">
        <v>38</v>
      </c>
      <c r="B48" s="35">
        <f>7378-7378+7378+382</f>
        <v>7760</v>
      </c>
      <c r="C48" s="16">
        <v>0</v>
      </c>
      <c r="D48" s="19">
        <v>0</v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s="10" customFormat="1" ht="28.5" customHeight="1" x14ac:dyDescent="0.2">
      <c r="A49" s="14" t="s">
        <v>39</v>
      </c>
      <c r="B49" s="35">
        <v>1374</v>
      </c>
      <c r="C49" s="16">
        <v>1464</v>
      </c>
      <c r="D49" s="19">
        <v>1475</v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s="10" customFormat="1" ht="61.5" customHeight="1" x14ac:dyDescent="0.2">
      <c r="A50" s="14" t="s">
        <v>40</v>
      </c>
      <c r="B50" s="35">
        <f>1375.69-17.32</f>
        <v>1358.3700000000001</v>
      </c>
      <c r="C50" s="16">
        <f>1440.34-18.11</f>
        <v>1422.23</v>
      </c>
      <c r="D50" s="19">
        <f>1502.28-18.9</f>
        <v>1483.3799999999999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s="10" customFormat="1" ht="48" customHeight="1" x14ac:dyDescent="0.2">
      <c r="A51" s="14" t="s">
        <v>41</v>
      </c>
      <c r="B51" s="35">
        <f>160263.65+106290.87-106290.87</f>
        <v>160263.65000000002</v>
      </c>
      <c r="C51" s="16">
        <f>6956.63+106290.87</f>
        <v>113247.5</v>
      </c>
      <c r="D51" s="19">
        <f>31448.93+36164.75+9256.51+3479.96</f>
        <v>80350.149999999994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s="10" customFormat="1" ht="28.5" customHeight="1" x14ac:dyDescent="0.2">
      <c r="A52" s="14" t="s">
        <v>42</v>
      </c>
      <c r="B52" s="35">
        <v>0</v>
      </c>
      <c r="C52" s="16">
        <v>42998.559999999998</v>
      </c>
      <c r="D52" s="19">
        <v>326997.09999999998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ht="54" customHeight="1" x14ac:dyDescent="0.2">
      <c r="A53" s="14" t="s">
        <v>43</v>
      </c>
      <c r="B53" s="35">
        <v>16763</v>
      </c>
      <c r="C53" s="16">
        <v>16838</v>
      </c>
      <c r="D53" s="19">
        <v>17026</v>
      </c>
    </row>
    <row r="54" spans="1:16" ht="60" customHeight="1" x14ac:dyDescent="0.2">
      <c r="A54" s="14" t="s">
        <v>44</v>
      </c>
      <c r="B54" s="35">
        <v>9257.2450000000008</v>
      </c>
      <c r="C54" s="16">
        <v>0</v>
      </c>
      <c r="D54" s="19">
        <v>0</v>
      </c>
    </row>
    <row r="55" spans="1:16" ht="62.25" customHeight="1" x14ac:dyDescent="0.2">
      <c r="A55" s="14" t="s">
        <v>45</v>
      </c>
      <c r="B55" s="35">
        <v>164447.40400000001</v>
      </c>
      <c r="C55" s="16">
        <v>0</v>
      </c>
      <c r="D55" s="19">
        <v>0</v>
      </c>
    </row>
    <row r="56" spans="1:16" ht="66" customHeight="1" x14ac:dyDescent="0.2">
      <c r="A56" s="14" t="s">
        <v>46</v>
      </c>
      <c r="B56" s="35">
        <v>31223.42</v>
      </c>
      <c r="C56" s="16">
        <v>0</v>
      </c>
      <c r="D56" s="19">
        <v>0</v>
      </c>
    </row>
    <row r="57" spans="1:16" ht="28.5" customHeight="1" x14ac:dyDescent="0.2">
      <c r="A57" s="14" t="s">
        <v>47</v>
      </c>
      <c r="B57" s="35">
        <v>58868.7</v>
      </c>
      <c r="C57" s="16">
        <v>44562.35</v>
      </c>
      <c r="D57" s="19">
        <v>0</v>
      </c>
    </row>
    <row r="58" spans="1:16" s="4" customFormat="1" ht="149.25" customHeight="1" x14ac:dyDescent="0.2">
      <c r="A58" s="36" t="s">
        <v>48</v>
      </c>
      <c r="B58" s="16">
        <f>553.42283+1660.26849+553.42351+1660.27649-553.42283-1660.26849</f>
        <v>2213.6999999999998</v>
      </c>
      <c r="C58" s="16">
        <v>0</v>
      </c>
      <c r="D58" s="19">
        <v>0</v>
      </c>
    </row>
    <row r="59" spans="1:16" ht="39" customHeight="1" x14ac:dyDescent="0.2">
      <c r="A59" s="14" t="s">
        <v>49</v>
      </c>
      <c r="B59" s="35">
        <f>26626.87+19218.34</f>
        <v>45845.21</v>
      </c>
      <c r="C59" s="16">
        <v>0</v>
      </c>
      <c r="D59" s="19">
        <v>0</v>
      </c>
    </row>
    <row r="60" spans="1:16" ht="48" customHeight="1" x14ac:dyDescent="0.2">
      <c r="A60" s="14" t="s">
        <v>50</v>
      </c>
      <c r="B60" s="35">
        <v>1635.8520000000001</v>
      </c>
      <c r="C60" s="16">
        <v>0</v>
      </c>
      <c r="D60" s="19">
        <v>0</v>
      </c>
    </row>
    <row r="61" spans="1:16" ht="48" customHeight="1" x14ac:dyDescent="0.2">
      <c r="A61" s="14" t="s">
        <v>51</v>
      </c>
      <c r="B61" s="35">
        <v>4173.59</v>
      </c>
      <c r="C61" s="37">
        <v>79298.25</v>
      </c>
      <c r="D61" s="19">
        <v>0</v>
      </c>
    </row>
    <row r="62" spans="1:16" ht="48" customHeight="1" x14ac:dyDescent="0.2">
      <c r="A62" s="14" t="s">
        <v>52</v>
      </c>
      <c r="B62" s="35">
        <v>965.22</v>
      </c>
      <c r="C62" s="37">
        <v>18339.189999999999</v>
      </c>
      <c r="D62" s="19">
        <v>0</v>
      </c>
    </row>
    <row r="63" spans="1:16" ht="48" customHeight="1" x14ac:dyDescent="0.2">
      <c r="A63" s="14" t="s">
        <v>53</v>
      </c>
      <c r="B63" s="35">
        <f>4125.72+821.6</f>
        <v>4947.3200000000006</v>
      </c>
      <c r="C63" s="37">
        <f>78388.84+15610.39</f>
        <v>93999.23</v>
      </c>
      <c r="D63" s="19">
        <v>0</v>
      </c>
    </row>
    <row r="64" spans="1:16" ht="48" customHeight="1" x14ac:dyDescent="0.2">
      <c r="A64" s="14" t="s">
        <v>54</v>
      </c>
      <c r="B64" s="38">
        <v>624.96</v>
      </c>
      <c r="C64" s="39">
        <v>0</v>
      </c>
      <c r="D64" s="19">
        <v>0</v>
      </c>
    </row>
    <row r="65" spans="1:16" ht="48" customHeight="1" x14ac:dyDescent="0.2">
      <c r="A65" s="40" t="s">
        <v>55</v>
      </c>
      <c r="B65" s="41">
        <v>4719</v>
      </c>
      <c r="C65" s="42">
        <v>89660.98</v>
      </c>
      <c r="D65" s="19">
        <v>0</v>
      </c>
    </row>
    <row r="66" spans="1:16" ht="46.5" customHeight="1" x14ac:dyDescent="0.2">
      <c r="A66" s="43" t="s">
        <v>51</v>
      </c>
      <c r="B66" s="41">
        <v>3190.5</v>
      </c>
      <c r="C66" s="44">
        <v>60620</v>
      </c>
      <c r="D66" s="19">
        <v>0</v>
      </c>
    </row>
    <row r="67" spans="1:16" ht="28.5" customHeight="1" x14ac:dyDescent="0.2">
      <c r="A67" s="24" t="s">
        <v>56</v>
      </c>
      <c r="B67" s="25">
        <f>SUM(B45:B66)</f>
        <v>534683.34811000002</v>
      </c>
      <c r="C67" s="25">
        <f>SUM(C45:C66)</f>
        <v>578378.86581999995</v>
      </c>
      <c r="D67" s="25">
        <f>SUM(D45:D66)</f>
        <v>443325.03872999997</v>
      </c>
    </row>
    <row r="68" spans="1:16" s="10" customFormat="1" ht="18" customHeight="1" x14ac:dyDescent="0.2">
      <c r="A68" s="45"/>
      <c r="B68" s="15"/>
      <c r="C68" s="18"/>
      <c r="D68" s="19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1:16" ht="40.5" customHeight="1" x14ac:dyDescent="0.2">
      <c r="A69" s="74" t="s">
        <v>57</v>
      </c>
      <c r="B69" s="74"/>
      <c r="C69" s="75"/>
      <c r="D69" s="30"/>
    </row>
    <row r="70" spans="1:16" ht="10.5" customHeight="1" x14ac:dyDescent="0.2">
      <c r="A70" s="11"/>
      <c r="B70" s="46"/>
      <c r="C70" s="47"/>
      <c r="D70" s="31"/>
    </row>
    <row r="71" spans="1:16" ht="42.75" customHeight="1" x14ac:dyDescent="0.2">
      <c r="A71" s="11" t="s">
        <v>58</v>
      </c>
      <c r="B71" s="12" t="s">
        <v>12</v>
      </c>
      <c r="C71" s="13" t="s">
        <v>13</v>
      </c>
      <c r="D71" s="13" t="s">
        <v>14</v>
      </c>
    </row>
    <row r="72" spans="1:16" ht="48.75" customHeight="1" x14ac:dyDescent="0.2">
      <c r="A72" s="14" t="s">
        <v>59</v>
      </c>
      <c r="B72" s="15">
        <v>500</v>
      </c>
      <c r="C72" s="18">
        <v>0</v>
      </c>
      <c r="D72" s="17">
        <v>0</v>
      </c>
    </row>
    <row r="73" spans="1:16" ht="72.75" customHeight="1" x14ac:dyDescent="0.2">
      <c r="A73" s="14" t="s">
        <v>60</v>
      </c>
      <c r="B73" s="15">
        <v>12896</v>
      </c>
      <c r="C73" s="18">
        <v>0</v>
      </c>
      <c r="D73" s="19">
        <v>0</v>
      </c>
    </row>
    <row r="74" spans="1:16" ht="44.25" customHeight="1" x14ac:dyDescent="0.2">
      <c r="A74" s="14" t="s">
        <v>61</v>
      </c>
      <c r="B74" s="15">
        <f>100+33.33333</f>
        <v>133.33332999999999</v>
      </c>
      <c r="C74" s="18">
        <v>0</v>
      </c>
      <c r="D74" s="19">
        <v>0</v>
      </c>
    </row>
    <row r="75" spans="1:16" ht="55.5" customHeight="1" x14ac:dyDescent="0.2">
      <c r="A75" s="14" t="s">
        <v>62</v>
      </c>
      <c r="B75" s="15">
        <f>50+16.66667</f>
        <v>66.666669999999996</v>
      </c>
      <c r="C75" s="18">
        <v>0</v>
      </c>
      <c r="D75" s="19">
        <v>0</v>
      </c>
    </row>
    <row r="76" spans="1:16" ht="81" customHeight="1" x14ac:dyDescent="0.2">
      <c r="A76" s="14" t="s">
        <v>63</v>
      </c>
      <c r="B76" s="15">
        <v>822</v>
      </c>
      <c r="C76" s="48">
        <v>0</v>
      </c>
      <c r="D76" s="19">
        <v>0</v>
      </c>
    </row>
    <row r="77" spans="1:16" ht="81" customHeight="1" x14ac:dyDescent="0.2">
      <c r="A77" s="14" t="s">
        <v>64</v>
      </c>
      <c r="B77" s="49">
        <v>32703.84</v>
      </c>
      <c r="C77" s="50">
        <v>0</v>
      </c>
      <c r="D77" s="19">
        <v>0</v>
      </c>
    </row>
    <row r="78" spans="1:16" ht="27" customHeight="1" x14ac:dyDescent="0.2">
      <c r="A78" s="11" t="s">
        <v>56</v>
      </c>
      <c r="B78" s="51">
        <f>SUM(B72:B77)</f>
        <v>47121.84</v>
      </c>
      <c r="C78" s="51">
        <f>SUM(C72:C77)</f>
        <v>0</v>
      </c>
      <c r="D78" s="51">
        <f>SUM(D72:D77)</f>
        <v>0</v>
      </c>
    </row>
    <row r="79" spans="1:16" ht="6" customHeight="1" x14ac:dyDescent="0.2">
      <c r="A79" s="45"/>
      <c r="B79" s="15"/>
      <c r="C79" s="52"/>
      <c r="D79" s="19"/>
    </row>
    <row r="80" spans="1:16" ht="22.5" customHeight="1" x14ac:dyDescent="0.2">
      <c r="A80" s="53" t="s">
        <v>65</v>
      </c>
      <c r="B80" s="54">
        <f>B78+B67+B41</f>
        <v>995261.50811000005</v>
      </c>
      <c r="C80" s="55">
        <f>C78+C67+C41</f>
        <v>985134.38581999997</v>
      </c>
      <c r="D80" s="56">
        <f>D78+D67+D41</f>
        <v>853143.79272999999</v>
      </c>
    </row>
    <row r="81" spans="1:16" s="57" customFormat="1" ht="15.75" x14ac:dyDescent="0.2">
      <c r="A81" s="58"/>
      <c r="B81" s="59"/>
      <c r="C81" s="60"/>
      <c r="D81" s="61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</row>
    <row r="82" spans="1:16" s="63" customFormat="1" ht="18.75" x14ac:dyDescent="0.25">
      <c r="A82" s="64"/>
      <c r="B82" s="65"/>
      <c r="C82" s="66"/>
      <c r="D82" s="67" t="s">
        <v>66</v>
      </c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</row>
    <row r="83" spans="1:16" s="63" customFormat="1" ht="18.75" x14ac:dyDescent="0.3">
      <c r="A83" s="69"/>
      <c r="B83" s="70"/>
      <c r="C83" s="68"/>
      <c r="D83" s="71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</row>
    <row r="84" spans="1:16" s="63" customFormat="1" ht="18.75" x14ac:dyDescent="0.3">
      <c r="A84" s="69"/>
      <c r="B84" s="70"/>
      <c r="C84" s="68"/>
      <c r="D84" s="71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</row>
    <row r="85" spans="1:16" s="57" customFormat="1" ht="15" x14ac:dyDescent="0.25">
      <c r="A85" s="72"/>
      <c r="B85" s="73"/>
      <c r="C85" s="62"/>
      <c r="D85" s="3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</row>
    <row r="86" spans="1:16" s="57" customFormat="1" x14ac:dyDescent="0.2">
      <c r="A86" s="1"/>
      <c r="B86" s="73"/>
      <c r="C86" s="62"/>
      <c r="D86" s="3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</row>
    <row r="87" spans="1:16" s="57" customFormat="1" x14ac:dyDescent="0.2">
      <c r="A87" s="1"/>
      <c r="B87" s="73"/>
      <c r="C87" s="62"/>
      <c r="D87" s="3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</row>
    <row r="88" spans="1:16" s="57" customFormat="1" x14ac:dyDescent="0.2">
      <c r="A88" s="1"/>
      <c r="B88" s="73"/>
      <c r="C88" s="62"/>
      <c r="D88" s="3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</row>
    <row r="89" spans="1:16" s="57" customFormat="1" x14ac:dyDescent="0.2">
      <c r="A89" s="1"/>
      <c r="B89" s="73"/>
      <c r="C89" s="62"/>
      <c r="D89" s="3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</row>
    <row r="90" spans="1:16" s="57" customFormat="1" x14ac:dyDescent="0.2">
      <c r="A90" s="1"/>
      <c r="B90" s="73"/>
      <c r="C90" s="62"/>
      <c r="D90" s="3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</row>
    <row r="91" spans="1:16" s="57" customFormat="1" x14ac:dyDescent="0.2">
      <c r="A91" s="1"/>
      <c r="B91" s="73"/>
      <c r="C91" s="62"/>
      <c r="D91" s="3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</row>
    <row r="92" spans="1:16" s="57" customFormat="1" x14ac:dyDescent="0.2">
      <c r="A92" s="1"/>
      <c r="B92" s="73"/>
      <c r="C92" s="62"/>
      <c r="D92" s="3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</row>
    <row r="93" spans="1:16" s="57" customFormat="1" x14ac:dyDescent="0.2">
      <c r="A93" s="1"/>
      <c r="B93" s="73"/>
      <c r="C93" s="62"/>
      <c r="D93" s="3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</row>
    <row r="94" spans="1:16" s="57" customFormat="1" x14ac:dyDescent="0.2">
      <c r="A94" s="1"/>
      <c r="B94" s="73"/>
      <c r="C94" s="62"/>
      <c r="D94" s="3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</row>
    <row r="95" spans="1:16" s="57" customFormat="1" x14ac:dyDescent="0.2">
      <c r="A95" s="1"/>
      <c r="B95" s="73"/>
      <c r="C95" s="62"/>
      <c r="D95" s="3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</row>
    <row r="96" spans="1:16" s="57" customFormat="1" x14ac:dyDescent="0.2">
      <c r="A96" s="1"/>
      <c r="B96" s="73"/>
      <c r="C96" s="62"/>
      <c r="D96" s="3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</row>
    <row r="97" spans="1:16" s="57" customFormat="1" x14ac:dyDescent="0.2">
      <c r="A97" s="1"/>
      <c r="B97" s="73"/>
      <c r="C97" s="62"/>
      <c r="D97" s="3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</row>
    <row r="98" spans="1:16" s="57" customFormat="1" x14ac:dyDescent="0.2">
      <c r="A98" s="1"/>
      <c r="B98" s="73"/>
      <c r="C98" s="62"/>
      <c r="D98" s="3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</row>
    <row r="99" spans="1:16" s="57" customFormat="1" x14ac:dyDescent="0.2">
      <c r="A99" s="1"/>
      <c r="B99" s="73"/>
      <c r="C99" s="62"/>
      <c r="D99" s="3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</row>
    <row r="100" spans="1:16" s="57" customFormat="1" x14ac:dyDescent="0.2">
      <c r="A100" s="1"/>
      <c r="B100" s="73"/>
      <c r="C100" s="62"/>
      <c r="D100" s="3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</row>
    <row r="101" spans="1:16" s="57" customFormat="1" x14ac:dyDescent="0.2">
      <c r="A101" s="1"/>
      <c r="B101" s="73"/>
      <c r="C101" s="62"/>
      <c r="D101" s="3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</row>
    <row r="102" spans="1:16" s="57" customFormat="1" x14ac:dyDescent="0.2">
      <c r="A102" s="1"/>
      <c r="B102" s="73"/>
      <c r="C102" s="62"/>
      <c r="D102" s="3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</row>
    <row r="103" spans="1:16" s="57" customFormat="1" x14ac:dyDescent="0.2">
      <c r="A103" s="1"/>
      <c r="B103" s="73"/>
      <c r="C103" s="62"/>
      <c r="D103" s="3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</row>
    <row r="104" spans="1:16" s="57" customFormat="1" x14ac:dyDescent="0.2">
      <c r="A104" s="1"/>
      <c r="B104" s="73"/>
      <c r="C104" s="62"/>
      <c r="D104" s="3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</row>
    <row r="105" spans="1:16" s="57" customFormat="1" x14ac:dyDescent="0.2">
      <c r="A105" s="1"/>
      <c r="B105" s="73"/>
      <c r="C105" s="62"/>
      <c r="D105" s="3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</row>
    <row r="106" spans="1:16" s="57" customFormat="1" x14ac:dyDescent="0.2">
      <c r="A106" s="1"/>
      <c r="B106" s="73"/>
      <c r="C106" s="62"/>
      <c r="D106" s="3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</row>
    <row r="107" spans="1:16" s="57" customFormat="1" x14ac:dyDescent="0.2">
      <c r="A107" s="1"/>
      <c r="B107" s="73"/>
      <c r="C107" s="62"/>
      <c r="D107" s="3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</row>
    <row r="108" spans="1:16" s="57" customFormat="1" x14ac:dyDescent="0.2">
      <c r="A108" s="1"/>
      <c r="B108" s="73"/>
      <c r="C108" s="62"/>
      <c r="D108" s="3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</row>
    <row r="109" spans="1:16" s="57" customFormat="1" x14ac:dyDescent="0.2">
      <c r="A109" s="1"/>
      <c r="B109" s="73"/>
      <c r="C109" s="62"/>
      <c r="D109" s="3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</row>
    <row r="110" spans="1:16" s="57" customFormat="1" x14ac:dyDescent="0.2">
      <c r="A110" s="1"/>
      <c r="B110" s="73"/>
      <c r="C110" s="62"/>
      <c r="D110" s="3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</row>
    <row r="111" spans="1:16" s="57" customFormat="1" x14ac:dyDescent="0.2">
      <c r="A111" s="1"/>
      <c r="B111" s="73"/>
      <c r="C111" s="62"/>
      <c r="D111" s="3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</row>
    <row r="112" spans="1:16" s="57" customFormat="1" x14ac:dyDescent="0.2">
      <c r="A112" s="1"/>
      <c r="B112" s="73"/>
      <c r="C112" s="62"/>
      <c r="D112" s="3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</row>
    <row r="113" spans="1:16" s="57" customFormat="1" x14ac:dyDescent="0.2">
      <c r="A113" s="1"/>
      <c r="B113" s="73"/>
      <c r="C113" s="62"/>
      <c r="D113" s="3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</row>
    <row r="114" spans="1:16" s="57" customFormat="1" x14ac:dyDescent="0.2">
      <c r="A114" s="1"/>
      <c r="B114" s="73"/>
      <c r="C114" s="62"/>
      <c r="D114" s="3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</row>
    <row r="115" spans="1:16" s="57" customFormat="1" x14ac:dyDescent="0.2">
      <c r="A115" s="1"/>
      <c r="B115" s="73"/>
      <c r="C115" s="62"/>
      <c r="D115" s="3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</row>
    <row r="116" spans="1:16" s="57" customFormat="1" x14ac:dyDescent="0.2">
      <c r="A116" s="1"/>
      <c r="B116" s="73"/>
      <c r="C116" s="62"/>
      <c r="D116" s="3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</row>
    <row r="117" spans="1:16" s="57" customFormat="1" x14ac:dyDescent="0.2">
      <c r="A117" s="1"/>
      <c r="B117" s="73"/>
      <c r="C117" s="62"/>
      <c r="D117" s="3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</row>
    <row r="118" spans="1:16" s="57" customFormat="1" x14ac:dyDescent="0.2">
      <c r="A118" s="1"/>
      <c r="B118" s="73"/>
      <c r="C118" s="62"/>
      <c r="D118" s="3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</row>
    <row r="119" spans="1:16" s="57" customFormat="1" x14ac:dyDescent="0.2">
      <c r="A119" s="1"/>
      <c r="B119" s="73"/>
      <c r="C119" s="62"/>
      <c r="D119" s="3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</row>
    <row r="120" spans="1:16" s="57" customFormat="1" x14ac:dyDescent="0.2">
      <c r="A120" s="1"/>
      <c r="B120" s="73"/>
      <c r="C120" s="62"/>
      <c r="D120" s="3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</row>
    <row r="121" spans="1:16" s="57" customFormat="1" x14ac:dyDescent="0.2">
      <c r="A121" s="1"/>
      <c r="B121" s="73"/>
      <c r="C121" s="62"/>
      <c r="D121" s="3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</row>
    <row r="122" spans="1:16" s="57" customFormat="1" x14ac:dyDescent="0.2">
      <c r="A122" s="1"/>
      <c r="B122" s="73"/>
      <c r="C122" s="62"/>
      <c r="D122" s="3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</row>
    <row r="123" spans="1:16" s="57" customFormat="1" x14ac:dyDescent="0.2">
      <c r="A123" s="1"/>
      <c r="B123" s="73"/>
      <c r="C123" s="62"/>
      <c r="D123" s="3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</row>
    <row r="124" spans="1:16" s="57" customFormat="1" x14ac:dyDescent="0.2">
      <c r="A124" s="1"/>
      <c r="B124" s="73"/>
      <c r="C124" s="62"/>
      <c r="D124" s="3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</row>
    <row r="125" spans="1:16" s="57" customFormat="1" x14ac:dyDescent="0.2">
      <c r="A125" s="1"/>
      <c r="B125" s="73"/>
      <c r="C125" s="62"/>
      <c r="D125" s="3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</row>
    <row r="126" spans="1:16" s="57" customFormat="1" x14ac:dyDescent="0.2">
      <c r="A126" s="1"/>
      <c r="B126" s="73"/>
      <c r="C126" s="62"/>
      <c r="D126" s="3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</row>
    <row r="127" spans="1:16" s="57" customFormat="1" x14ac:dyDescent="0.2">
      <c r="A127" s="1"/>
      <c r="B127" s="73"/>
      <c r="C127" s="62"/>
      <c r="D127" s="3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</row>
    <row r="128" spans="1:16" s="57" customFormat="1" x14ac:dyDescent="0.2">
      <c r="A128" s="1"/>
      <c r="B128" s="73"/>
      <c r="C128" s="62"/>
      <c r="D128" s="3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</row>
    <row r="129" spans="1:16" s="57" customFormat="1" x14ac:dyDescent="0.2">
      <c r="A129" s="1"/>
      <c r="B129" s="73"/>
      <c r="C129" s="62"/>
      <c r="D129" s="3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</row>
    <row r="130" spans="1:16" s="57" customFormat="1" x14ac:dyDescent="0.2">
      <c r="A130" s="1"/>
      <c r="B130" s="73"/>
      <c r="C130" s="62"/>
      <c r="D130" s="3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</row>
    <row r="131" spans="1:16" s="57" customFormat="1" x14ac:dyDescent="0.2">
      <c r="A131" s="1"/>
      <c r="B131" s="73"/>
      <c r="C131" s="62"/>
      <c r="D131" s="3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</row>
    <row r="132" spans="1:16" s="57" customFormat="1" x14ac:dyDescent="0.2">
      <c r="A132" s="1"/>
      <c r="B132" s="73"/>
      <c r="C132" s="62"/>
      <c r="D132" s="3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</row>
    <row r="133" spans="1:16" s="57" customFormat="1" x14ac:dyDescent="0.2">
      <c r="A133" s="1"/>
      <c r="B133" s="73"/>
      <c r="C133" s="62"/>
      <c r="D133" s="3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</row>
    <row r="134" spans="1:16" s="57" customFormat="1" x14ac:dyDescent="0.2">
      <c r="A134" s="1"/>
      <c r="B134" s="73"/>
      <c r="C134" s="62"/>
      <c r="D134" s="3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</row>
    <row r="135" spans="1:16" s="57" customFormat="1" x14ac:dyDescent="0.2">
      <c r="A135" s="1"/>
      <c r="B135" s="73"/>
      <c r="C135" s="62"/>
      <c r="D135" s="3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</row>
    <row r="136" spans="1:16" s="57" customFormat="1" x14ac:dyDescent="0.2">
      <c r="A136" s="1"/>
      <c r="B136" s="73"/>
      <c r="C136" s="62"/>
      <c r="D136" s="3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</row>
    <row r="137" spans="1:16" s="57" customFormat="1" x14ac:dyDescent="0.2">
      <c r="A137" s="1"/>
      <c r="B137" s="73"/>
      <c r="C137" s="62"/>
      <c r="D137" s="3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</row>
    <row r="138" spans="1:16" s="57" customFormat="1" x14ac:dyDescent="0.2">
      <c r="A138" s="1"/>
      <c r="B138" s="73"/>
      <c r="C138" s="62"/>
      <c r="D138" s="3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</row>
    <row r="139" spans="1:16" s="57" customFormat="1" x14ac:dyDescent="0.2">
      <c r="A139" s="1"/>
      <c r="B139" s="73"/>
      <c r="C139" s="62"/>
      <c r="D139" s="3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</row>
    <row r="140" spans="1:16" s="57" customFormat="1" x14ac:dyDescent="0.2">
      <c r="A140" s="1"/>
      <c r="B140" s="73"/>
      <c r="C140" s="62"/>
      <c r="D140" s="3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</row>
    <row r="141" spans="1:16" s="57" customFormat="1" x14ac:dyDescent="0.2">
      <c r="A141" s="1"/>
      <c r="B141" s="73"/>
      <c r="C141" s="62"/>
      <c r="D141" s="3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</row>
    <row r="142" spans="1:16" s="57" customFormat="1" x14ac:dyDescent="0.2">
      <c r="A142" s="1"/>
      <c r="B142" s="73"/>
      <c r="C142" s="62"/>
      <c r="D142" s="3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</row>
    <row r="143" spans="1:16" s="57" customFormat="1" x14ac:dyDescent="0.2">
      <c r="A143" s="1"/>
      <c r="B143" s="73"/>
      <c r="C143" s="62"/>
      <c r="D143" s="3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</row>
    <row r="144" spans="1:16" s="57" customFormat="1" x14ac:dyDescent="0.2">
      <c r="A144" s="1"/>
      <c r="B144" s="73"/>
      <c r="C144" s="62"/>
      <c r="D144" s="3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</row>
    <row r="145" spans="1:16" s="57" customFormat="1" x14ac:dyDescent="0.2">
      <c r="A145" s="1"/>
      <c r="B145" s="73"/>
      <c r="C145" s="62"/>
      <c r="D145" s="3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</row>
    <row r="146" spans="1:16" s="57" customFormat="1" x14ac:dyDescent="0.2">
      <c r="A146" s="1"/>
      <c r="B146" s="73"/>
      <c r="C146" s="62"/>
      <c r="D146" s="3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</row>
    <row r="147" spans="1:16" s="57" customFormat="1" x14ac:dyDescent="0.2">
      <c r="A147" s="1"/>
      <c r="B147" s="73"/>
      <c r="C147" s="62"/>
      <c r="D147" s="3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</row>
    <row r="148" spans="1:16" s="57" customFormat="1" x14ac:dyDescent="0.2">
      <c r="A148" s="1"/>
      <c r="B148" s="73"/>
      <c r="C148" s="62"/>
      <c r="D148" s="3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</row>
    <row r="149" spans="1:16" s="57" customFormat="1" x14ac:dyDescent="0.2">
      <c r="A149" s="1"/>
      <c r="B149" s="73"/>
      <c r="C149" s="62"/>
      <c r="D149" s="3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</row>
    <row r="150" spans="1:16" s="57" customFormat="1" x14ac:dyDescent="0.2">
      <c r="A150" s="1"/>
      <c r="B150" s="73"/>
      <c r="C150" s="62"/>
      <c r="D150" s="3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</row>
    <row r="151" spans="1:16" s="57" customFormat="1" x14ac:dyDescent="0.2">
      <c r="A151" s="1"/>
      <c r="B151" s="73"/>
      <c r="C151" s="62"/>
      <c r="D151" s="3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</row>
    <row r="152" spans="1:16" s="57" customFormat="1" x14ac:dyDescent="0.2">
      <c r="A152" s="1"/>
      <c r="B152" s="73"/>
      <c r="C152" s="62"/>
      <c r="D152" s="3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</row>
    <row r="153" spans="1:16" s="57" customFormat="1" x14ac:dyDescent="0.2">
      <c r="A153" s="1"/>
      <c r="B153" s="73"/>
      <c r="C153" s="62"/>
      <c r="D153" s="3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</row>
    <row r="154" spans="1:16" s="57" customFormat="1" x14ac:dyDescent="0.2">
      <c r="A154" s="1"/>
      <c r="B154" s="73"/>
      <c r="C154" s="62"/>
      <c r="D154" s="3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</row>
    <row r="155" spans="1:16" s="57" customFormat="1" x14ac:dyDescent="0.2">
      <c r="A155" s="1"/>
      <c r="B155" s="73"/>
      <c r="C155" s="62"/>
      <c r="D155" s="3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</row>
    <row r="156" spans="1:16" s="57" customFormat="1" x14ac:dyDescent="0.2">
      <c r="A156" s="1"/>
      <c r="B156" s="73"/>
      <c r="C156" s="62"/>
      <c r="D156" s="3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</row>
    <row r="157" spans="1:16" s="57" customFormat="1" x14ac:dyDescent="0.2">
      <c r="A157" s="1"/>
      <c r="B157" s="73"/>
      <c r="C157" s="62"/>
      <c r="D157" s="3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</row>
    <row r="158" spans="1:16" s="57" customFormat="1" x14ac:dyDescent="0.2">
      <c r="A158" s="1"/>
      <c r="B158" s="73"/>
      <c r="C158" s="62"/>
      <c r="D158" s="3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</row>
    <row r="159" spans="1:16" s="57" customFormat="1" x14ac:dyDescent="0.2">
      <c r="A159" s="1"/>
      <c r="B159" s="2"/>
      <c r="C159" s="3"/>
      <c r="D159" s="3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</row>
    <row r="160" spans="1:16" s="57" customFormat="1" x14ac:dyDescent="0.2">
      <c r="A160" s="1"/>
      <c r="B160" s="2"/>
      <c r="C160" s="3"/>
      <c r="D160" s="3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</row>
    <row r="161" spans="1:16" s="57" customFormat="1" x14ac:dyDescent="0.2">
      <c r="A161" s="1"/>
      <c r="B161" s="2"/>
      <c r="C161" s="3"/>
      <c r="D161" s="3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</row>
    <row r="162" spans="1:16" s="57" customFormat="1" x14ac:dyDescent="0.2">
      <c r="A162" s="1"/>
      <c r="B162" s="2"/>
      <c r="C162" s="3"/>
      <c r="D162" s="3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</row>
    <row r="163" spans="1:16" s="57" customFormat="1" x14ac:dyDescent="0.2">
      <c r="A163" s="1"/>
      <c r="B163" s="2"/>
      <c r="C163" s="3"/>
      <c r="D163" s="3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</row>
    <row r="164" spans="1:16" s="57" customFormat="1" x14ac:dyDescent="0.2">
      <c r="A164" s="1"/>
      <c r="B164" s="2"/>
      <c r="C164" s="3"/>
      <c r="D164" s="3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</row>
    <row r="165" spans="1:16" s="57" customFormat="1" x14ac:dyDescent="0.2">
      <c r="A165" s="1"/>
      <c r="B165" s="2"/>
      <c r="C165" s="3"/>
      <c r="D165" s="3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</row>
    <row r="166" spans="1:16" s="57" customFormat="1" x14ac:dyDescent="0.2">
      <c r="A166" s="1"/>
      <c r="B166" s="2"/>
      <c r="C166" s="3"/>
      <c r="D166" s="3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</row>
    <row r="167" spans="1:16" s="57" customFormat="1" x14ac:dyDescent="0.2">
      <c r="A167" s="1"/>
      <c r="B167" s="2"/>
      <c r="C167" s="3"/>
      <c r="D167" s="3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</row>
    <row r="168" spans="1:16" s="57" customFormat="1" x14ac:dyDescent="0.2">
      <c r="A168" s="1"/>
      <c r="B168" s="2"/>
      <c r="C168" s="3"/>
      <c r="D168" s="3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</row>
    <row r="169" spans="1:16" s="57" customFormat="1" x14ac:dyDescent="0.2">
      <c r="A169" s="1"/>
      <c r="B169" s="2"/>
      <c r="C169" s="3"/>
      <c r="D169" s="3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</row>
    <row r="170" spans="1:16" s="57" customFormat="1" x14ac:dyDescent="0.2">
      <c r="A170" s="1"/>
      <c r="B170" s="2"/>
      <c r="C170" s="3"/>
      <c r="D170" s="3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</row>
    <row r="171" spans="1:16" s="57" customFormat="1" x14ac:dyDescent="0.2">
      <c r="A171" s="1"/>
      <c r="B171" s="2"/>
      <c r="C171" s="3"/>
      <c r="D171" s="3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</row>
    <row r="172" spans="1:16" s="57" customFormat="1" x14ac:dyDescent="0.2">
      <c r="A172" s="1"/>
      <c r="B172" s="2"/>
      <c r="C172" s="3"/>
      <c r="D172" s="3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</row>
    <row r="173" spans="1:16" s="57" customFormat="1" x14ac:dyDescent="0.2">
      <c r="A173" s="1"/>
      <c r="B173" s="2"/>
      <c r="C173" s="3"/>
      <c r="D173" s="3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</row>
    <row r="174" spans="1:16" s="57" customFormat="1" x14ac:dyDescent="0.2">
      <c r="A174" s="1"/>
      <c r="B174" s="2"/>
      <c r="C174" s="3"/>
      <c r="D174" s="3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</row>
    <row r="175" spans="1:16" s="57" customFormat="1" x14ac:dyDescent="0.2">
      <c r="A175" s="1"/>
      <c r="B175" s="2"/>
      <c r="C175" s="3"/>
      <c r="D175" s="3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</row>
    <row r="176" spans="1:16" s="57" customFormat="1" x14ac:dyDescent="0.2">
      <c r="A176" s="1"/>
      <c r="B176" s="2"/>
      <c r="C176" s="3"/>
      <c r="D176" s="3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</row>
  </sheetData>
  <mergeCells count="17">
    <mergeCell ref="C1:D1"/>
    <mergeCell ref="C2:D2"/>
    <mergeCell ref="C3:D3"/>
    <mergeCell ref="B4:D4"/>
    <mergeCell ref="C5:D5"/>
    <mergeCell ref="C6:D6"/>
    <mergeCell ref="B8:D8"/>
    <mergeCell ref="B9:D9"/>
    <mergeCell ref="C10:D10"/>
    <mergeCell ref="C12:D12"/>
    <mergeCell ref="A43:C43"/>
    <mergeCell ref="A69:C69"/>
    <mergeCell ref="C13:D16"/>
    <mergeCell ref="C17:D17"/>
    <mergeCell ref="C18:D18"/>
    <mergeCell ref="A20:D20"/>
    <mergeCell ref="A22:D22"/>
  </mergeCells>
  <pageMargins left="0.47244094488188981" right="0.19685039370078738" top="0.39370078740157477" bottom="0.19685039370078738" header="0.15748000000000001" footer="0"/>
  <pageSetup paperSize="9" scale="75" firstPageNumber="2147483647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 2024-2026</vt:lpstr>
      <vt:lpstr>'субсиии,субвенции 2024-2026'!Область_печати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54</cp:revision>
  <cp:lastPrinted>2024-08-22T12:43:30Z</cp:lastPrinted>
  <dcterms:created xsi:type="dcterms:W3CDTF">1996-10-08T23:32:00Z</dcterms:created>
  <dcterms:modified xsi:type="dcterms:W3CDTF">2024-08-19T11:07:28Z</dcterms:modified>
  <cp:version>730895</cp:version>
</cp:coreProperties>
</file>